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8475" tabRatio="646" firstSheet="1" activeTab="4"/>
  </bookViews>
  <sheets>
    <sheet name="Est. Situacion activos" sheetId="2" r:id="rId1"/>
    <sheet name="Est. Situacion (pasivos)" sheetId="3" r:id="rId2"/>
    <sheet name="Est. Resultado" sheetId="1" r:id="rId3"/>
    <sheet name="Estado de Flujo" sheetId="11" r:id="rId4"/>
    <sheet name="Estado Cambios en el Patrimonio" sheetId="21" r:id="rId5"/>
    <sheet name="Puntos 16 y 17" sheetId="6" state="hidden" r:id="rId6"/>
    <sheet name="Indice de solvencia " sheetId="8" state="hidden" r:id="rId7"/>
  </sheets>
  <externalReferences>
    <externalReference r:id="rId8"/>
    <externalReference r:id="rId9"/>
  </externalReferences>
  <definedNames>
    <definedName name="_xlnm.Print_Area" localSheetId="2">'Est. Resultado'!$B$1:$E$67</definedName>
    <definedName name="_xlnm.Print_Area" localSheetId="1">'Est. Situacion (pasivos)'!$B$3:$E$51</definedName>
    <definedName name="_xlnm.Print_Area" localSheetId="0">'Est. Situacion activos'!$A$1:$E$59</definedName>
    <definedName name="_xlnm.Print_Area" localSheetId="4">'Estado Cambios en el Patrimonio'!$B$1:$I$38</definedName>
    <definedName name="_xlnm.Print_Area" localSheetId="3">'Estado de Flujo'!$A$2:$E$54</definedName>
    <definedName name="RFecha" localSheetId="4">#REF!</definedName>
    <definedName name="RFecha">#REF!</definedName>
    <definedName name="RRef" localSheetId="3">[1]Referencia!$B$3:$D$207</definedName>
    <definedName name="RRef">[2]Referencia!$B$3:$D$207</definedName>
  </definedNames>
  <calcPr calcId="162913"/>
</workbook>
</file>

<file path=xl/calcChain.xml><?xml version="1.0" encoding="utf-8"?>
<calcChain xmlns="http://schemas.openxmlformats.org/spreadsheetml/2006/main">
  <c r="I25" i="21" l="1"/>
  <c r="G25" i="21"/>
  <c r="E25" i="21"/>
  <c r="C25" i="21"/>
  <c r="E43" i="11" l="1"/>
  <c r="E41" i="11"/>
  <c r="C41" i="11"/>
  <c r="E33" i="11"/>
  <c r="C33" i="11"/>
  <c r="E25" i="11"/>
  <c r="C25" i="11"/>
  <c r="C43" i="11" s="1"/>
  <c r="C47" i="11" s="1"/>
  <c r="G17" i="21" l="1"/>
  <c r="E17" i="21"/>
  <c r="C17" i="21"/>
  <c r="I16" i="21" l="1"/>
  <c r="I15" i="21"/>
  <c r="I14" i="21"/>
  <c r="I13" i="21"/>
  <c r="I12" i="21"/>
  <c r="I17" i="21" s="1"/>
  <c r="I24" i="21"/>
  <c r="I23" i="21"/>
  <c r="I22" i="21"/>
  <c r="I21" i="21"/>
  <c r="I20" i="21"/>
  <c r="C54" i="1" l="1"/>
  <c r="C47" i="1"/>
  <c r="C39" i="1"/>
  <c r="C34" i="1"/>
  <c r="C24" i="1"/>
  <c r="C20" i="1"/>
  <c r="C26" i="1" s="1"/>
  <c r="C49" i="1" s="1"/>
  <c r="C56" i="1" s="1"/>
  <c r="C60" i="1" s="1"/>
  <c r="C18" i="1"/>
  <c r="C13" i="1"/>
  <c r="C44" i="3"/>
  <c r="C31" i="3"/>
  <c r="C23" i="3"/>
  <c r="C18" i="3"/>
  <c r="C36" i="3" s="1"/>
  <c r="C46" i="3" s="1"/>
  <c r="E44" i="3"/>
  <c r="C53" i="2"/>
  <c r="C47" i="2"/>
  <c r="C42" i="2"/>
  <c r="C37" i="2"/>
  <c r="C30" i="2"/>
  <c r="C55" i="2" s="1"/>
  <c r="C22" i="2"/>
  <c r="C17" i="2"/>
  <c r="E47" i="11" l="1"/>
  <c r="E54" i="1"/>
  <c r="E47" i="1"/>
  <c r="E39" i="1"/>
  <c r="E34" i="1"/>
  <c r="E24" i="1"/>
  <c r="E20" i="1"/>
  <c r="E26" i="1" s="1"/>
  <c r="E49" i="1" s="1"/>
  <c r="E56" i="1" s="1"/>
  <c r="E60" i="1" s="1"/>
  <c r="E18" i="1"/>
  <c r="E13" i="1"/>
  <c r="E31" i="3"/>
  <c r="E23" i="3"/>
  <c r="E18" i="3"/>
  <c r="E36" i="3" s="1"/>
  <c r="E46" i="3" s="1"/>
  <c r="E53" i="2"/>
  <c r="E47" i="2"/>
  <c r="E42" i="2"/>
  <c r="E37" i="2"/>
  <c r="E30" i="2"/>
  <c r="E55" i="2" s="1"/>
  <c r="E22" i="2"/>
  <c r="E17" i="2"/>
</calcChain>
</file>

<file path=xl/sharedStrings.xml><?xml version="1.0" encoding="utf-8"?>
<sst xmlns="http://schemas.openxmlformats.org/spreadsheetml/2006/main" count="198" uniqueCount="159">
  <si>
    <t>Otros ingresos operacionales</t>
  </si>
  <si>
    <t xml:space="preserve"> </t>
  </si>
  <si>
    <t>Otros gastos operacionales</t>
  </si>
  <si>
    <t>RESULTADO DEL EJERCICIO</t>
  </si>
  <si>
    <t>ACTIVOS</t>
  </si>
  <si>
    <t>Rendimientos por cobrar</t>
  </si>
  <si>
    <t>Otros Activos</t>
  </si>
  <si>
    <t>TOTAL DE ACTIVOS</t>
  </si>
  <si>
    <t>Otros pasivos</t>
  </si>
  <si>
    <t>TOTAL PASIVO</t>
  </si>
  <si>
    <t>Patrimonio</t>
  </si>
  <si>
    <t>Otras reservas patrimoniales</t>
  </si>
  <si>
    <t>Resultado del ejercicio</t>
  </si>
  <si>
    <t>TOTAL  PASIVOS Y PATRIMONIO</t>
  </si>
  <si>
    <t>Fondos Disponibles</t>
  </si>
  <si>
    <t>Caja</t>
  </si>
  <si>
    <t>Banco Central</t>
  </si>
  <si>
    <t>Bancos del país</t>
  </si>
  <si>
    <t>Cartera de crédito</t>
  </si>
  <si>
    <t>Vigente</t>
  </si>
  <si>
    <t>Vencida</t>
  </si>
  <si>
    <t>Provisiones para créditos</t>
  </si>
  <si>
    <t>Cuentas por cobrar</t>
  </si>
  <si>
    <t xml:space="preserve">Bienes recibidos en recuperación de créditos </t>
  </si>
  <si>
    <t>Propiedad, muebles y equipos</t>
  </si>
  <si>
    <t>Depreciación acumulada</t>
  </si>
  <si>
    <t>Cargos diferidos</t>
  </si>
  <si>
    <t>Activos diversos</t>
  </si>
  <si>
    <t>Cuentas de Orden</t>
  </si>
  <si>
    <t>PASIVOS</t>
  </si>
  <si>
    <t>Obligaciones con el público</t>
  </si>
  <si>
    <t>De ahorro</t>
  </si>
  <si>
    <t>A plazo</t>
  </si>
  <si>
    <t>Intereses por pagar</t>
  </si>
  <si>
    <t>Aceptaciones en circulación</t>
  </si>
  <si>
    <t>Valores en circulación</t>
  </si>
  <si>
    <t>Titulos y valores</t>
  </si>
  <si>
    <t>Resultados acumulados de ejercicios anteriores</t>
  </si>
  <si>
    <t>TOTAL PATRIMONIO NETO</t>
  </si>
  <si>
    <t>Intereses y comisiones por  créditos</t>
  </si>
  <si>
    <t>MARGEN FINANCIERO BRUTO</t>
  </si>
  <si>
    <t>Provisiones para cartera de créditos</t>
  </si>
  <si>
    <t>MARGEN FINANCIERO NETO</t>
  </si>
  <si>
    <t>Gastos operativos</t>
  </si>
  <si>
    <t>Servicios a terceros</t>
  </si>
  <si>
    <t>Depreciaciones y amortizaciones</t>
  </si>
  <si>
    <t>Otras provisiones</t>
  </si>
  <si>
    <t>Otros gastos</t>
  </si>
  <si>
    <t xml:space="preserve">RESULTADO OPERACIONAL </t>
  </si>
  <si>
    <t>Otros ingresos (gastos)</t>
  </si>
  <si>
    <t>Otros ingresos</t>
  </si>
  <si>
    <t>Impuesto sobre la renta</t>
  </si>
  <si>
    <t>Comisiones por servicios</t>
  </si>
  <si>
    <t>Comisiones por cambio</t>
  </si>
  <si>
    <t xml:space="preserve"> Intereses por captaciones </t>
  </si>
  <si>
    <t>Ingresos financieros</t>
  </si>
  <si>
    <t>Gastos financieros</t>
  </si>
  <si>
    <t>PASIVOS Y PATRIMONIO</t>
  </si>
  <si>
    <t>Otras Disponibilidades</t>
  </si>
  <si>
    <t>Cobranza Judicial</t>
  </si>
  <si>
    <t>Cuentas Contingentes Deudoras</t>
  </si>
  <si>
    <t>Cuentas Contingentes Acreedoras</t>
  </si>
  <si>
    <t>Inversiones en Acciones</t>
  </si>
  <si>
    <t>Ingresos (Gastos) por diferencia de cambio</t>
  </si>
  <si>
    <t>Bancos del extranjero</t>
  </si>
  <si>
    <t xml:space="preserve">Inversiones </t>
  </si>
  <si>
    <t xml:space="preserve">Otras Inversiones En Instrumentos De Deuda </t>
  </si>
  <si>
    <t xml:space="preserve">Provisión para inversiones </t>
  </si>
  <si>
    <t xml:space="preserve">Gastos Diversos </t>
  </si>
  <si>
    <t xml:space="preserve">Intereses por inversiones </t>
  </si>
  <si>
    <t xml:space="preserve">Perdidas por Inversiones </t>
  </si>
  <si>
    <t>Provisiones para inversiones</t>
  </si>
  <si>
    <t>Sueldos y compensaciones al personal</t>
  </si>
  <si>
    <t>RESULTADO ANTES DE IMPUESTOS</t>
  </si>
  <si>
    <t xml:space="preserve">Provision Por Inversiones En Acciones </t>
  </si>
  <si>
    <t xml:space="preserve">Intangibles </t>
  </si>
  <si>
    <t xml:space="preserve">Amortizacion Acumulada </t>
  </si>
  <si>
    <t>(VALORES RD$)</t>
  </si>
  <si>
    <t>(Valores en RD$)</t>
  </si>
  <si>
    <t>De Instituciones Financieras Del Pais</t>
  </si>
  <si>
    <t xml:space="preserve">Ganancias por inversiones </t>
  </si>
  <si>
    <t>Ingresos diversos</t>
  </si>
  <si>
    <t xml:space="preserve">ASOCIACION LA VEGA REAL DE A Y P </t>
  </si>
  <si>
    <r>
      <t>Indice de solvencia patrimonial</t>
    </r>
    <r>
      <rPr>
        <i/>
        <u/>
        <sz val="12"/>
        <rFont val="Times New Roman"/>
        <family val="1"/>
      </rPr>
      <t xml:space="preserve"> </t>
    </r>
  </si>
  <si>
    <r>
      <t>Activos ponderados por riesgo según la legislación bancaria</t>
    </r>
    <r>
      <rPr>
        <sz val="12"/>
        <rFont val="Times New Roman"/>
        <family val="1"/>
      </rPr>
      <t xml:space="preserve"> </t>
    </r>
  </si>
  <si>
    <t>DICIEMBRE 2012</t>
  </si>
  <si>
    <t>Efectivo por actividades de operación</t>
  </si>
  <si>
    <t>Intereses y comisiones cobrados por créditos</t>
  </si>
  <si>
    <t>Otros ingresos financieros cobrados</t>
  </si>
  <si>
    <t>Otros ingresos operacionales cobrados</t>
  </si>
  <si>
    <t>Intereses pagados por captaciones</t>
  </si>
  <si>
    <t>Intereses y Comisiones pagados por financiamientos</t>
  </si>
  <si>
    <t xml:space="preserve">Gastos generales y administrativos pagados </t>
  </si>
  <si>
    <t>Otros gastos operacionales pagados</t>
  </si>
  <si>
    <t xml:space="preserve">Impuesto sobre la renta pagado </t>
  </si>
  <si>
    <t>Cobros (Pagos) diversos por actividades de operación</t>
  </si>
  <si>
    <t>Efectivo por actividades de inversión</t>
  </si>
  <si>
    <t>Aumento de Inversiones</t>
  </si>
  <si>
    <t>Créditos otorgados</t>
  </si>
  <si>
    <t>Créditos netos cobrados</t>
  </si>
  <si>
    <t>Adquisición de propiedad, muebles y equipos</t>
  </si>
  <si>
    <t>Efectivo por actividades de financiamiento</t>
  </si>
  <si>
    <t>Captaciones netas recibidas</t>
  </si>
  <si>
    <t>Devoluciones de Captaciones</t>
  </si>
  <si>
    <t>Compra de divisas en efectivo</t>
  </si>
  <si>
    <t>Venta de divisas en efectivo</t>
  </si>
  <si>
    <t>Movimiento de Capital</t>
  </si>
  <si>
    <t>Aumento o disminución neto en el efectivo</t>
  </si>
  <si>
    <t>Efectivo al inicio del periodo</t>
  </si>
  <si>
    <t>Efectivo al final del periodo</t>
  </si>
  <si>
    <t xml:space="preserve">Indice de Solvencia </t>
  </si>
  <si>
    <t>Intereses Por Pagar</t>
  </si>
  <si>
    <t>ESTADO DE SITUACION FINANCIERA COMPARATIVO</t>
  </si>
  <si>
    <t>ESTADO DE RESULTADOS COMPARATIVO</t>
  </si>
  <si>
    <t>ESTADO DE FLUJO DE EFECTIVO COMPARATIVO</t>
  </si>
  <si>
    <t xml:space="preserve">                               Randy M. Abreu P.                                Jose Oscar Galan R. </t>
  </si>
  <si>
    <t>Producto de La Venta de BRRC</t>
  </si>
  <si>
    <t>Efectivo neto provisto (usado) por las act. de operación</t>
  </si>
  <si>
    <t>Efectivo neto provisto (a usar) en las act. de inversión</t>
  </si>
  <si>
    <t>Efectivo neto provisto (usado) por las act. de financiamiento</t>
  </si>
  <si>
    <t>Depositos de Inst. Financieras Del Pais y Del Exterior</t>
  </si>
  <si>
    <t xml:space="preserve">Provisión para bienes recibidos en rec. de créditos </t>
  </si>
  <si>
    <t xml:space="preserve">Estado De Cambios En El Patrimonio </t>
  </si>
  <si>
    <t>Resultados</t>
  </si>
  <si>
    <t>Otras</t>
  </si>
  <si>
    <t>Acumulados</t>
  </si>
  <si>
    <t>Resultado</t>
  </si>
  <si>
    <t>Reservas</t>
  </si>
  <si>
    <t>de Ejercicios</t>
  </si>
  <si>
    <t>Del</t>
  </si>
  <si>
    <t>Total</t>
  </si>
  <si>
    <t>Patrimoniales</t>
  </si>
  <si>
    <t>Anteriores</t>
  </si>
  <si>
    <t>Ejercicio</t>
  </si>
  <si>
    <t>Transferencia a resultados acumulados</t>
  </si>
  <si>
    <t>Transferencia a otras reservas</t>
  </si>
  <si>
    <t>Ingresos por Ventas de Inversiones</t>
  </si>
  <si>
    <t>(Valores en RD $)</t>
  </si>
  <si>
    <t xml:space="preserve"> Valores En RD$</t>
  </si>
  <si>
    <t xml:space="preserve"> Randy Manuel Abreu Paulino   </t>
  </si>
  <si>
    <t>Jose Oscar Galan Reynoso</t>
  </si>
  <si>
    <t>Director de Finanzas</t>
  </si>
  <si>
    <t xml:space="preserve">Ajustes de capital </t>
  </si>
  <si>
    <t>Gerente Senior de Contabilidad</t>
  </si>
  <si>
    <t xml:space="preserve">                      Gerente Senior de Contabilidad                     Director Finanzas                   </t>
  </si>
  <si>
    <t>2017</t>
  </si>
  <si>
    <t>Saldos al 31 de Diciembre de 2016</t>
  </si>
  <si>
    <t xml:space="preserve">                          Randy Manuel Abreu Paulino                          Jose Oscar Galan Reynoso   </t>
  </si>
  <si>
    <t>DICIEMBRE</t>
  </si>
  <si>
    <t>Acumulado Diciembre 2017</t>
  </si>
  <si>
    <t xml:space="preserve">                 Gerente Senior de Contabilidad  </t>
  </si>
  <si>
    <t xml:space="preserve">    Director Finanzas </t>
  </si>
  <si>
    <t xml:space="preserve">DICIEMBRE 2018 VS DICIEMBRE 2017 </t>
  </si>
  <si>
    <t>2018</t>
  </si>
  <si>
    <t>DICIEMBRE 2018 VS DICIEMBRE 2017</t>
  </si>
  <si>
    <t>Acumulado Diciembre 2018 Vs Diciembre 2017</t>
  </si>
  <si>
    <t>Saldos al 31 de Diciembre de 2017</t>
  </si>
  <si>
    <t>Acumulado Diciembre 2018</t>
  </si>
  <si>
    <t>Saldos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</si>
</sst>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_(* #,##0_);_(* \(#,##0\);_(* &quot;-&quot;??_);_(@_)"/>
    <numFmt numFmtId="167" formatCode="_-* #,##0.00\ _P_t_a_-;\-* #,##0.00\ _P_t_a_-;_-* &quot;-&quot;??\ _P_t_a_-;_-@_-"/>
    <numFmt numFmtId="168" formatCode="_-* #,##0\ _P_t_a_-;\-* #,##0\ _P_t_a_-;_-* &quot;-&quot;??\ _P_t_a_-;_-@_-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 Black"/>
      <family val="2"/>
    </font>
    <font>
      <b/>
      <sz val="14"/>
      <name val="Arial"/>
      <family val="2"/>
    </font>
    <font>
      <i/>
      <u/>
      <sz val="10"/>
      <name val="Arial"/>
      <family val="2"/>
    </font>
    <font>
      <i/>
      <u/>
      <sz val="12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mbria"/>
      <family val="1"/>
    </font>
    <font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83">
    <xf numFmtId="0" fontId="0" fillId="0" borderId="0"/>
    <xf numFmtId="164" fontId="29" fillId="0" borderId="0" applyFont="0" applyFill="0" applyBorder="0" applyAlignment="0" applyProtection="0"/>
    <xf numFmtId="0" fontId="26" fillId="0" borderId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2" fillId="0" borderId="0"/>
    <xf numFmtId="164" fontId="41" fillId="0" borderId="0" applyFont="0" applyFill="0" applyBorder="0" applyAlignment="0" applyProtection="0"/>
    <xf numFmtId="0" fontId="22" fillId="0" borderId="0"/>
    <xf numFmtId="0" fontId="41" fillId="0" borderId="0"/>
    <xf numFmtId="0" fontId="21" fillId="0" borderId="0"/>
    <xf numFmtId="164" fontId="42" fillId="0" borderId="0" applyFont="0" applyFill="0" applyBorder="0" applyAlignment="0" applyProtection="0"/>
    <xf numFmtId="0" fontId="20" fillId="0" borderId="0"/>
    <xf numFmtId="164" fontId="42" fillId="0" borderId="0" applyFont="0" applyFill="0" applyBorder="0" applyAlignment="0" applyProtection="0"/>
    <xf numFmtId="0" fontId="19" fillId="0" borderId="0"/>
    <xf numFmtId="0" fontId="42" fillId="0" borderId="0" applyFont="0" applyFill="0" applyBorder="0" applyAlignment="0" applyProtection="0"/>
    <xf numFmtId="0" fontId="18" fillId="0" borderId="0"/>
    <xf numFmtId="0" fontId="44" fillId="0" borderId="0" applyFont="0" applyFill="0" applyBorder="0" applyAlignment="0" applyProtection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44" fillId="0" borderId="0" applyFont="0" applyFill="0" applyBorder="0" applyAlignment="0" applyProtection="0"/>
    <xf numFmtId="0" fontId="16" fillId="0" borderId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 applyFont="0" applyFill="0" applyBorder="0" applyAlignment="0" applyProtection="0"/>
    <xf numFmtId="0" fontId="14" fillId="0" borderId="0"/>
    <xf numFmtId="0" fontId="26" fillId="0" borderId="0"/>
    <xf numFmtId="167" fontId="2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167" fontId="2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2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7" fontId="2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174">
    <xf numFmtId="0" fontId="0" fillId="0" borderId="0" xfId="0"/>
    <xf numFmtId="0" fontId="26" fillId="2" borderId="0" xfId="0" applyFont="1" applyFill="1"/>
    <xf numFmtId="165" fontId="30" fillId="2" borderId="0" xfId="1" applyNumberFormat="1" applyFont="1" applyFill="1" applyBorder="1" applyAlignment="1" applyProtection="1"/>
    <xf numFmtId="0" fontId="31" fillId="2" borderId="0" xfId="0" applyFont="1" applyFill="1"/>
    <xf numFmtId="165" fontId="31" fillId="2" borderId="0" xfId="1" applyNumberFormat="1" applyFont="1" applyFill="1" applyBorder="1" applyAlignment="1" applyProtection="1">
      <alignment horizontal="center"/>
    </xf>
    <xf numFmtId="0" fontId="32" fillId="2" borderId="0" xfId="0" applyFont="1" applyFill="1"/>
    <xf numFmtId="0" fontId="34" fillId="2" borderId="0" xfId="0" applyFont="1" applyFill="1"/>
    <xf numFmtId="0" fontId="33" fillId="2" borderId="0" xfId="0" applyFont="1" applyFill="1"/>
    <xf numFmtId="0" fontId="26" fillId="2" borderId="0" xfId="0" applyFont="1" applyFill="1" applyAlignment="1">
      <alignment horizontal="left"/>
    </xf>
    <xf numFmtId="166" fontId="26" fillId="2" borderId="0" xfId="0" applyNumberFormat="1" applyFont="1" applyFill="1"/>
    <xf numFmtId="43" fontId="26" fillId="2" borderId="0" xfId="0" applyNumberFormat="1" applyFont="1" applyFill="1"/>
    <xf numFmtId="0" fontId="35" fillId="2" borderId="0" xfId="0" applyFont="1" applyFill="1"/>
    <xf numFmtId="166" fontId="26" fillId="2" borderId="5" xfId="0" applyNumberFormat="1" applyFont="1" applyFill="1" applyBorder="1"/>
    <xf numFmtId="0" fontId="28" fillId="2" borderId="0" xfId="0" applyFont="1" applyFill="1"/>
    <xf numFmtId="165" fontId="26" fillId="2" borderId="0" xfId="1" applyNumberFormat="1" applyFont="1" applyFill="1" applyBorder="1" applyAlignment="1" applyProtection="1"/>
    <xf numFmtId="165" fontId="26" fillId="2" borderId="0" xfId="0" applyNumberFormat="1" applyFont="1" applyFill="1"/>
    <xf numFmtId="165" fontId="31" fillId="2" borderId="0" xfId="0" applyNumberFormat="1" applyFont="1" applyFill="1" applyBorder="1"/>
    <xf numFmtId="0" fontId="27" fillId="2" borderId="0" xfId="0" applyFont="1" applyFill="1" applyBorder="1" applyAlignment="1"/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7" fillId="2" borderId="0" xfId="0" applyFont="1" applyFill="1"/>
    <xf numFmtId="165" fontId="27" fillId="2" borderId="0" xfId="0" applyNumberFormat="1" applyFont="1" applyFill="1"/>
    <xf numFmtId="0" fontId="0" fillId="2" borderId="0" xfId="0" applyFill="1"/>
    <xf numFmtId="0" fontId="37" fillId="2" borderId="0" xfId="0" applyFont="1" applyFill="1"/>
    <xf numFmtId="2" fontId="39" fillId="2" borderId="0" xfId="0" applyNumberFormat="1" applyFont="1" applyFill="1" applyAlignment="1">
      <alignment horizontal="center"/>
    </xf>
    <xf numFmtId="3" fontId="39" fillId="2" borderId="0" xfId="0" applyNumberFormat="1" applyFont="1" applyFill="1" applyAlignment="1">
      <alignment horizontal="center"/>
    </xf>
    <xf numFmtId="0" fontId="39" fillId="2" borderId="0" xfId="0" applyFont="1" applyFill="1"/>
    <xf numFmtId="0" fontId="43" fillId="2" borderId="5" xfId="0" applyFont="1" applyFill="1" applyBorder="1"/>
    <xf numFmtId="0" fontId="30" fillId="2" borderId="0" xfId="0" applyFont="1" applyFill="1" applyBorder="1" applyAlignment="1"/>
    <xf numFmtId="0" fontId="26" fillId="2" borderId="0" xfId="2" applyFill="1"/>
    <xf numFmtId="0" fontId="32" fillId="2" borderId="0" xfId="0" applyFont="1" applyFill="1" applyAlignment="1">
      <alignment horizontal="center"/>
    </xf>
    <xf numFmtId="0" fontId="0" fillId="2" borderId="0" xfId="0" applyFill="1" applyBorder="1"/>
    <xf numFmtId="3" fontId="26" fillId="2" borderId="0" xfId="1" applyNumberFormat="1" applyFont="1" applyFill="1"/>
    <xf numFmtId="3" fontId="26" fillId="2" borderId="0" xfId="1" applyNumberFormat="1" applyFont="1" applyFill="1" applyBorder="1"/>
    <xf numFmtId="4" fontId="26" fillId="2" borderId="0" xfId="0" applyNumberFormat="1" applyFont="1" applyFill="1"/>
    <xf numFmtId="3" fontId="26" fillId="2" borderId="0" xfId="0" applyNumberFormat="1" applyFont="1" applyFill="1"/>
    <xf numFmtId="0" fontId="26" fillId="2" borderId="0" xfId="0" applyFont="1" applyFill="1" applyBorder="1"/>
    <xf numFmtId="166" fontId="26" fillId="2" borderId="0" xfId="0" applyNumberFormat="1" applyFont="1" applyFill="1" applyBorder="1"/>
    <xf numFmtId="165" fontId="32" fillId="2" borderId="0" xfId="1" applyNumberFormat="1" applyFont="1" applyFill="1" applyBorder="1" applyAlignment="1" applyProtection="1"/>
    <xf numFmtId="165" fontId="30" fillId="2" borderId="0" xfId="0" applyNumberFormat="1" applyFont="1" applyFill="1" applyBorder="1"/>
    <xf numFmtId="165" fontId="32" fillId="2" borderId="0" xfId="0" applyNumberFormat="1" applyFont="1" applyFill="1" applyBorder="1"/>
    <xf numFmtId="43" fontId="26" fillId="2" borderId="0" xfId="0" applyNumberFormat="1" applyFont="1" applyFill="1" applyBorder="1"/>
    <xf numFmtId="0" fontId="35" fillId="2" borderId="0" xfId="0" applyFont="1" applyFill="1" applyBorder="1"/>
    <xf numFmtId="3" fontId="32" fillId="2" borderId="1" xfId="0" applyNumberFormat="1" applyFont="1" applyFill="1" applyBorder="1"/>
    <xf numFmtId="166" fontId="32" fillId="2" borderId="6" xfId="0" applyNumberFormat="1" applyFont="1" applyFill="1" applyBorder="1"/>
    <xf numFmtId="0" fontId="54" fillId="2" borderId="0" xfId="2" applyFont="1" applyFill="1"/>
    <xf numFmtId="0" fontId="54" fillId="2" borderId="0" xfId="0" applyFont="1" applyFill="1" applyBorder="1"/>
    <xf numFmtId="0" fontId="54" fillId="2" borderId="0" xfId="2" applyFont="1" applyFill="1" applyBorder="1"/>
    <xf numFmtId="0" fontId="54" fillId="2" borderId="0" xfId="2" applyFont="1" applyFill="1" applyBorder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55" fillId="2" borderId="0" xfId="2" applyFont="1" applyFill="1" applyAlignment="1">
      <alignment horizontal="center"/>
    </xf>
    <xf numFmtId="0" fontId="56" fillId="2" borderId="0" xfId="0" applyFont="1" applyFill="1" applyBorder="1" applyAlignment="1">
      <alignment horizontal="center"/>
    </xf>
    <xf numFmtId="0" fontId="56" fillId="2" borderId="0" xfId="2" applyFont="1" applyFill="1" applyBorder="1"/>
    <xf numFmtId="0" fontId="57" fillId="2" borderId="0" xfId="2" applyFont="1" applyFill="1" applyBorder="1"/>
    <xf numFmtId="4" fontId="54" fillId="2" borderId="0" xfId="1" applyNumberFormat="1" applyFont="1" applyFill="1" applyBorder="1"/>
    <xf numFmtId="3" fontId="54" fillId="2" borderId="0" xfId="1" applyNumberFormat="1" applyFont="1" applyFill="1" applyBorder="1"/>
    <xf numFmtId="43" fontId="54" fillId="2" borderId="0" xfId="1" applyNumberFormat="1" applyFont="1" applyFill="1" applyBorder="1"/>
    <xf numFmtId="0" fontId="58" fillId="2" borderId="0" xfId="2" applyFont="1" applyFill="1" applyBorder="1"/>
    <xf numFmtId="3" fontId="55" fillId="2" borderId="0" xfId="1" applyNumberFormat="1" applyFont="1" applyFill="1" applyBorder="1"/>
    <xf numFmtId="4" fontId="54" fillId="2" borderId="0" xfId="0" applyNumberFormat="1" applyFont="1" applyFill="1" applyBorder="1"/>
    <xf numFmtId="4" fontId="56" fillId="2" borderId="0" xfId="0" applyNumberFormat="1" applyFont="1" applyFill="1" applyBorder="1"/>
    <xf numFmtId="3" fontId="54" fillId="2" borderId="0" xfId="0" applyNumberFormat="1" applyFont="1" applyFill="1" applyBorder="1"/>
    <xf numFmtId="3" fontId="56" fillId="2" borderId="0" xfId="0" applyNumberFormat="1" applyFont="1" applyFill="1" applyBorder="1"/>
    <xf numFmtId="168" fontId="56" fillId="3" borderId="0" xfId="182" applyNumberFormat="1" applyFont="1" applyFill="1" applyBorder="1"/>
    <xf numFmtId="168" fontId="56" fillId="3" borderId="0" xfId="183" applyNumberFormat="1" applyFont="1" applyFill="1" applyBorder="1"/>
    <xf numFmtId="3" fontId="56" fillId="2" borderId="0" xfId="4" applyNumberFormat="1" applyFont="1" applyFill="1" applyBorder="1"/>
    <xf numFmtId="3" fontId="54" fillId="2" borderId="0" xfId="2" applyNumberFormat="1" applyFont="1" applyFill="1"/>
    <xf numFmtId="49" fontId="32" fillId="2" borderId="0" xfId="0" applyNumberFormat="1" applyFont="1" applyFill="1" applyAlignment="1">
      <alignment horizontal="center"/>
    </xf>
    <xf numFmtId="0" fontId="55" fillId="2" borderId="0" xfId="89" applyFont="1" applyFill="1" applyAlignment="1">
      <alignment horizontal="center"/>
    </xf>
    <xf numFmtId="0" fontId="59" fillId="2" borderId="0" xfId="196" applyFont="1" applyFill="1" applyAlignment="1">
      <alignment horizontal="center"/>
    </xf>
    <xf numFmtId="165" fontId="32" fillId="2" borderId="1" xfId="0" applyNumberFormat="1" applyFont="1" applyFill="1" applyBorder="1"/>
    <xf numFmtId="0" fontId="26" fillId="2" borderId="0" xfId="0" applyFont="1" applyFill="1" applyBorder="1" applyAlignment="1"/>
    <xf numFmtId="0" fontId="55" fillId="2" borderId="0" xfId="2" applyFont="1" applyFill="1" applyAlignment="1">
      <alignment horizontal="center"/>
    </xf>
    <xf numFmtId="0" fontId="54" fillId="2" borderId="0" xfId="2" applyFont="1" applyFill="1" applyBorder="1" applyAlignment="1">
      <alignment horizontal="center"/>
    </xf>
    <xf numFmtId="0" fontId="26" fillId="2" borderId="0" xfId="241" applyFill="1" applyBorder="1"/>
    <xf numFmtId="0" fontId="32" fillId="2" borderId="0" xfId="0" applyNumberFormat="1" applyFont="1" applyFill="1" applyAlignment="1">
      <alignment horizontal="center"/>
    </xf>
    <xf numFmtId="165" fontId="49" fillId="2" borderId="8" xfId="270" applyNumberFormat="1" applyFont="1" applyFill="1" applyBorder="1" applyAlignment="1">
      <alignment horizontal="right"/>
    </xf>
    <xf numFmtId="165" fontId="49" fillId="2" borderId="0" xfId="270" applyNumberFormat="1" applyFont="1" applyFill="1" applyAlignment="1">
      <alignment horizontal="right"/>
    </xf>
    <xf numFmtId="165" fontId="26" fillId="2" borderId="0" xfId="270" applyNumberFormat="1" applyFont="1" applyFill="1" applyBorder="1" applyAlignment="1" applyProtection="1"/>
    <xf numFmtId="165" fontId="26" fillId="2" borderId="2" xfId="270" applyNumberFormat="1" applyFont="1" applyFill="1" applyBorder="1" applyAlignment="1" applyProtection="1"/>
    <xf numFmtId="165" fontId="26" fillId="2" borderId="5" xfId="270" applyNumberFormat="1" applyFont="1" applyFill="1" applyBorder="1" applyAlignment="1" applyProtection="1"/>
    <xf numFmtId="165" fontId="26" fillId="2" borderId="4" xfId="270" applyNumberFormat="1" applyFont="1" applyFill="1" applyBorder="1" applyAlignment="1" applyProtection="1"/>
    <xf numFmtId="165" fontId="32" fillId="2" borderId="3" xfId="270" applyNumberFormat="1" applyFont="1" applyFill="1" applyBorder="1" applyAlignment="1" applyProtection="1"/>
    <xf numFmtId="165" fontId="32" fillId="2" borderId="6" xfId="270" applyNumberFormat="1" applyFont="1" applyFill="1" applyBorder="1" applyAlignment="1" applyProtection="1"/>
    <xf numFmtId="165" fontId="32" fillId="2" borderId="0" xfId="270" applyNumberFormat="1" applyFont="1" applyFill="1" applyBorder="1" applyAlignment="1" applyProtection="1"/>
    <xf numFmtId="168" fontId="55" fillId="3" borderId="0" xfId="183" applyNumberFormat="1" applyFont="1" applyFill="1" applyBorder="1"/>
    <xf numFmtId="168" fontId="54" fillId="2" borderId="0" xfId="270" applyNumberFormat="1" applyFont="1" applyFill="1" applyBorder="1"/>
    <xf numFmtId="168" fontId="54" fillId="3" borderId="0" xfId="182" applyNumberFormat="1" applyFont="1" applyFill="1" applyBorder="1"/>
    <xf numFmtId="168" fontId="54" fillId="3" borderId="0" xfId="183" applyNumberFormat="1" applyFont="1" applyFill="1" applyBorder="1"/>
    <xf numFmtId="0" fontId="4" fillId="2" borderId="0" xfId="280" applyFill="1"/>
    <xf numFmtId="164" fontId="4" fillId="2" borderId="0" xfId="270" applyFont="1" applyFill="1"/>
    <xf numFmtId="0" fontId="4" fillId="2" borderId="0" xfId="280" applyFont="1" applyFill="1"/>
    <xf numFmtId="0" fontId="48" fillId="2" borderId="0" xfId="280" applyFont="1" applyFill="1" applyAlignment="1">
      <alignment horizontal="center"/>
    </xf>
    <xf numFmtId="43" fontId="0" fillId="2" borderId="0" xfId="281" applyFont="1" applyFill="1"/>
    <xf numFmtId="0" fontId="61" fillId="2" borderId="0" xfId="280" applyFont="1" applyFill="1"/>
    <xf numFmtId="0" fontId="49" fillId="2" borderId="0" xfId="280" applyFont="1" applyFill="1"/>
    <xf numFmtId="3" fontId="49" fillId="2" borderId="0" xfId="280" applyNumberFormat="1" applyFont="1" applyFill="1" applyAlignment="1">
      <alignment horizontal="right"/>
    </xf>
    <xf numFmtId="37" fontId="49" fillId="2" borderId="0" xfId="280" applyNumberFormat="1" applyFont="1" applyFill="1" applyAlignment="1">
      <alignment horizontal="right"/>
    </xf>
    <xf numFmtId="3" fontId="49" fillId="2" borderId="8" xfId="280" applyNumberFormat="1" applyFont="1" applyFill="1" applyBorder="1" applyAlignment="1">
      <alignment horizontal="right"/>
    </xf>
    <xf numFmtId="3" fontId="4" fillId="2" borderId="0" xfId="280" applyNumberFormat="1" applyFill="1"/>
    <xf numFmtId="43" fontId="4" fillId="2" borderId="0" xfId="280" applyNumberFormat="1" applyFont="1" applyFill="1"/>
    <xf numFmtId="165" fontId="4" fillId="2" borderId="0" xfId="270" applyNumberFormat="1" applyFont="1" applyFill="1"/>
    <xf numFmtId="165" fontId="4" fillId="2" borderId="0" xfId="280" applyNumberFormat="1" applyFill="1"/>
    <xf numFmtId="0" fontId="50" fillId="2" borderId="0" xfId="280" applyFont="1" applyFill="1" applyAlignment="1">
      <alignment horizontal="center"/>
    </xf>
    <xf numFmtId="0" fontId="4" fillId="2" borderId="0" xfId="280" applyFont="1" applyFill="1" applyAlignment="1"/>
    <xf numFmtId="0" fontId="52" fillId="2" borderId="0" xfId="280" applyFont="1" applyFill="1"/>
    <xf numFmtId="0" fontId="0" fillId="2" borderId="0" xfId="280" applyFont="1" applyFill="1"/>
    <xf numFmtId="3" fontId="26" fillId="2" borderId="0" xfId="270" applyNumberFormat="1" applyFont="1" applyFill="1" applyBorder="1"/>
    <xf numFmtId="37" fontId="26" fillId="2" borderId="0" xfId="270" applyNumberFormat="1" applyFont="1" applyFill="1" applyBorder="1"/>
    <xf numFmtId="168" fontId="56" fillId="3" borderId="0" xfId="169" applyNumberFormat="1" applyFont="1" applyFill="1" applyBorder="1"/>
    <xf numFmtId="164" fontId="4" fillId="2" borderId="0" xfId="1" applyFont="1" applyFill="1"/>
    <xf numFmtId="164" fontId="4" fillId="2" borderId="0" xfId="280" applyNumberFormat="1" applyFont="1" applyFill="1"/>
    <xf numFmtId="166" fontId="4" fillId="2" borderId="0" xfId="280" applyNumberFormat="1" applyFont="1" applyFill="1"/>
    <xf numFmtId="43" fontId="3" fillId="2" borderId="0" xfId="280" applyNumberFormat="1" applyFont="1" applyFill="1"/>
    <xf numFmtId="165" fontId="4" fillId="2" borderId="0" xfId="1" applyNumberFormat="1" applyFont="1" applyFill="1"/>
    <xf numFmtId="165" fontId="4" fillId="2" borderId="0" xfId="280" applyNumberFormat="1" applyFont="1" applyFill="1"/>
    <xf numFmtId="165" fontId="0" fillId="2" borderId="0" xfId="270" applyNumberFormat="1" applyFont="1" applyFill="1"/>
    <xf numFmtId="3" fontId="48" fillId="2" borderId="7" xfId="280" applyNumberFormat="1" applyFont="1" applyFill="1" applyBorder="1" applyAlignment="1">
      <alignment horizontal="right"/>
    </xf>
    <xf numFmtId="3" fontId="48" fillId="2" borderId="0" xfId="280" applyNumberFormat="1" applyFont="1" applyFill="1" applyAlignment="1">
      <alignment horizontal="right"/>
    </xf>
    <xf numFmtId="0" fontId="32" fillId="2" borderId="0" xfId="282" applyFont="1" applyFill="1" applyAlignment="1"/>
    <xf numFmtId="0" fontId="55" fillId="2" borderId="0" xfId="2" applyFont="1" applyFill="1" applyAlignment="1">
      <alignment horizontal="center"/>
    </xf>
    <xf numFmtId="3" fontId="26" fillId="2" borderId="0" xfId="270" applyNumberFormat="1" applyFont="1" applyFill="1"/>
    <xf numFmtId="3" fontId="32" fillId="2" borderId="6" xfId="270" applyNumberFormat="1" applyFont="1" applyFill="1" applyBorder="1"/>
    <xf numFmtId="37" fontId="26" fillId="2" borderId="0" xfId="270" applyNumberFormat="1" applyFont="1" applyFill="1"/>
    <xf numFmtId="3" fontId="26" fillId="2" borderId="5" xfId="270" applyNumberFormat="1" applyFont="1" applyFill="1" applyBorder="1"/>
    <xf numFmtId="165" fontId="32" fillId="2" borderId="4" xfId="270" applyNumberFormat="1" applyFont="1" applyFill="1" applyBorder="1" applyAlignment="1" applyProtection="1"/>
    <xf numFmtId="165" fontId="32" fillId="2" borderId="1" xfId="270" applyNumberFormat="1" applyFont="1" applyFill="1" applyBorder="1" applyAlignment="1" applyProtection="1"/>
    <xf numFmtId="168" fontId="54" fillId="3" borderId="0" xfId="169" applyNumberFormat="1" applyFont="1" applyFill="1" applyBorder="1"/>
    <xf numFmtId="168" fontId="54" fillId="3" borderId="5" xfId="169" applyNumberFormat="1" applyFont="1" applyFill="1" applyBorder="1"/>
    <xf numFmtId="168" fontId="54" fillId="2" borderId="0" xfId="0" applyNumberFormat="1" applyFont="1" applyFill="1"/>
    <xf numFmtId="168" fontId="54" fillId="2" borderId="0" xfId="2" applyNumberFormat="1" applyFont="1" applyFill="1" applyBorder="1" applyAlignment="1">
      <alignment horizontal="center"/>
    </xf>
    <xf numFmtId="168" fontId="55" fillId="2" borderId="0" xfId="2" applyNumberFormat="1" applyFont="1" applyFill="1" applyAlignment="1">
      <alignment horizontal="center"/>
    </xf>
    <xf numFmtId="168" fontId="54" fillId="2" borderId="0" xfId="2" applyNumberFormat="1" applyFont="1" applyFill="1"/>
    <xf numFmtId="168" fontId="0" fillId="2" borderId="0" xfId="0" applyNumberFormat="1" applyFill="1"/>
    <xf numFmtId="165" fontId="49" fillId="2" borderId="0" xfId="270" applyNumberFormat="1" applyFont="1" applyFill="1" applyBorder="1" applyAlignment="1">
      <alignment horizontal="right"/>
    </xf>
    <xf numFmtId="0" fontId="4" fillId="2" borderId="0" xfId="280" applyFill="1" applyBorder="1"/>
    <xf numFmtId="0" fontId="48" fillId="2" borderId="0" xfId="280" applyFont="1" applyFill="1" applyBorder="1" applyAlignment="1">
      <alignment horizontal="center"/>
    </xf>
    <xf numFmtId="165" fontId="4" fillId="2" borderId="0" xfId="1" applyNumberFormat="1" applyFont="1" applyFill="1" applyBorder="1"/>
    <xf numFmtId="37" fontId="49" fillId="2" borderId="0" xfId="280" applyNumberFormat="1" applyFont="1" applyFill="1" applyBorder="1" applyAlignment="1">
      <alignment horizontal="right"/>
    </xf>
    <xf numFmtId="3" fontId="49" fillId="2" borderId="0" xfId="280" applyNumberFormat="1" applyFont="1" applyFill="1" applyBorder="1" applyAlignment="1">
      <alignment horizontal="right"/>
    </xf>
    <xf numFmtId="3" fontId="48" fillId="2" borderId="0" xfId="280" applyNumberFormat="1" applyFont="1" applyFill="1" applyBorder="1" applyAlignment="1">
      <alignment horizontal="right"/>
    </xf>
    <xf numFmtId="0" fontId="4" fillId="2" borderId="0" xfId="280" applyFont="1" applyFill="1" applyBorder="1"/>
    <xf numFmtId="0" fontId="4" fillId="2" borderId="0" xfId="280" applyFont="1" applyFill="1" applyBorder="1" applyAlignment="1"/>
    <xf numFmtId="0" fontId="52" fillId="2" borderId="0" xfId="280" applyFont="1" applyFill="1" applyBorder="1" applyAlignment="1">
      <alignment horizontal="center"/>
    </xf>
    <xf numFmtId="164" fontId="4" fillId="2" borderId="0" xfId="1" applyFont="1" applyFill="1" applyBorder="1"/>
    <xf numFmtId="0" fontId="26" fillId="0" borderId="0" xfId="0" applyFont="1" applyFill="1"/>
    <xf numFmtId="165" fontId="32" fillId="0" borderId="0" xfId="1" applyNumberFormat="1" applyFont="1" applyFill="1" applyBorder="1" applyAlignment="1" applyProtection="1">
      <alignment horizontal="center"/>
    </xf>
    <xf numFmtId="164" fontId="2" fillId="2" borderId="8" xfId="1" applyFont="1" applyFill="1" applyBorder="1" applyAlignment="1">
      <alignment horizontal="right"/>
    </xf>
    <xf numFmtId="3" fontId="26" fillId="2" borderId="0" xfId="0" applyNumberFormat="1" applyFont="1" applyFill="1" applyBorder="1"/>
    <xf numFmtId="3" fontId="32" fillId="2" borderId="0" xfId="0" applyNumberFormat="1" applyFont="1" applyFill="1" applyBorder="1"/>
    <xf numFmtId="0" fontId="62" fillId="0" borderId="0" xfId="0" applyFont="1" applyFill="1" applyBorder="1" applyAlignment="1">
      <alignment horizontal="center"/>
    </xf>
    <xf numFmtId="0" fontId="62" fillId="2" borderId="0" xfId="0" applyFont="1" applyFill="1" applyAlignment="1">
      <alignment horizontal="center"/>
    </xf>
    <xf numFmtId="0" fontId="32" fillId="2" borderId="0" xfId="0" applyFont="1" applyFill="1" applyBorder="1" applyAlignment="1">
      <alignment horizontal="center"/>
    </xf>
    <xf numFmtId="165" fontId="45" fillId="2" borderId="0" xfId="1" applyNumberFormat="1" applyFont="1" applyFill="1" applyBorder="1" applyAlignment="1" applyProtection="1">
      <alignment horizontal="center"/>
    </xf>
    <xf numFmtId="165" fontId="26" fillId="2" borderId="0" xfId="0" applyNumberFormat="1" applyFont="1" applyFill="1" applyBorder="1"/>
    <xf numFmtId="168" fontId="26" fillId="3" borderId="0" xfId="169" applyNumberFormat="1" applyFont="1" applyFill="1" applyBorder="1"/>
    <xf numFmtId="168" fontId="26" fillId="3" borderId="5" xfId="169" applyNumberFormat="1" applyFont="1" applyFill="1" applyBorder="1"/>
    <xf numFmtId="164" fontId="2" fillId="2" borderId="0" xfId="1" applyFont="1" applyFill="1" applyBorder="1" applyAlignment="1">
      <alignment horizontal="right"/>
    </xf>
    <xf numFmtId="0" fontId="1" fillId="2" borderId="0" xfId="280" applyFont="1" applyFill="1"/>
    <xf numFmtId="165" fontId="49" fillId="2" borderId="0" xfId="1" applyNumberFormat="1" applyFont="1" applyFill="1" applyAlignment="1">
      <alignment horizontal="right"/>
    </xf>
    <xf numFmtId="164" fontId="49" fillId="2" borderId="0" xfId="1" applyFont="1" applyFill="1" applyAlignment="1">
      <alignment horizontal="right"/>
    </xf>
    <xf numFmtId="164" fontId="49" fillId="2" borderId="0" xfId="1" applyFont="1" applyFill="1" applyBorder="1" applyAlignment="1">
      <alignment horizontal="right"/>
    </xf>
    <xf numFmtId="0" fontId="53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17" fontId="26" fillId="2" borderId="0" xfId="0" applyNumberFormat="1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26" fillId="2" borderId="0" xfId="2" applyFont="1" applyFill="1" applyBorder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55" fillId="2" borderId="0" xfId="2" applyFont="1" applyFill="1" applyAlignment="1">
      <alignment horizontal="center"/>
    </xf>
    <xf numFmtId="0" fontId="54" fillId="2" borderId="0" xfId="2" applyFont="1" applyFill="1" applyBorder="1" applyAlignment="1">
      <alignment horizontal="center"/>
    </xf>
    <xf numFmtId="0" fontId="47" fillId="2" borderId="0" xfId="280" applyFont="1" applyFill="1" applyAlignment="1">
      <alignment horizontal="center"/>
    </xf>
    <xf numFmtId="0" fontId="52" fillId="2" borderId="0" xfId="280" applyFont="1" applyFill="1" applyAlignment="1">
      <alignment horizontal="center"/>
    </xf>
    <xf numFmtId="17" fontId="26" fillId="2" borderId="0" xfId="2" applyNumberFormat="1" applyFill="1" applyAlignment="1">
      <alignment horizontal="center"/>
    </xf>
    <xf numFmtId="0" fontId="26" fillId="2" borderId="0" xfId="2" applyFill="1" applyAlignment="1">
      <alignment horizontal="center"/>
    </xf>
  </cellXfs>
  <cellStyles count="283">
    <cellStyle name="Millares" xfId="1" builtinId="3"/>
    <cellStyle name="Millares 10" xfId="79"/>
    <cellStyle name="Millares 11" xfId="83"/>
    <cellStyle name="Millares 12" xfId="88"/>
    <cellStyle name="Millares 13" xfId="169"/>
    <cellStyle name="Millares 14" xfId="183"/>
    <cellStyle name="Millares 14 2" xfId="279"/>
    <cellStyle name="Millares 15" xfId="197"/>
    <cellStyle name="Millares 15 2" xfId="271"/>
    <cellStyle name="Millares 15 2 2" xfId="274"/>
    <cellStyle name="Millares 15 2 2 2" xfId="277"/>
    <cellStyle name="Millares 15 2 2 3" xfId="281"/>
    <cellStyle name="Millares 16" xfId="166"/>
    <cellStyle name="Millares 17" xfId="139"/>
    <cellStyle name="Millares 18" xfId="270"/>
    <cellStyle name="Millares 19" xfId="228"/>
    <cellStyle name="Millares 2" xfId="4"/>
    <cellStyle name="Millares 2 2" xfId="10"/>
    <cellStyle name="Millares 2 3" xfId="11"/>
    <cellStyle name="Millares 2 4" xfId="12"/>
    <cellStyle name="Millares 3" xfId="13"/>
    <cellStyle name="Millares 3 10" xfId="81"/>
    <cellStyle name="Millares 3 11" xfId="90"/>
    <cellStyle name="Millares 3 12" xfId="98"/>
    <cellStyle name="Millares 3 13" xfId="112"/>
    <cellStyle name="Millares 3 14" xfId="126"/>
    <cellStyle name="Millares 3 15" xfId="141"/>
    <cellStyle name="Millares 3 16" xfId="198"/>
    <cellStyle name="Millares 3 17" xfId="203"/>
    <cellStyle name="Millares 3 18" xfId="254"/>
    <cellStyle name="Millares 3 2" xfId="3"/>
    <cellStyle name="Millares 3 2 10" xfId="91"/>
    <cellStyle name="Millares 3 2 11" xfId="97"/>
    <cellStyle name="Millares 3 2 12" xfId="111"/>
    <cellStyle name="Millares 3 2 13" xfId="125"/>
    <cellStyle name="Millares 3 2 14" xfId="140"/>
    <cellStyle name="Millares 3 2 15" xfId="199"/>
    <cellStyle name="Millares 3 2 16" xfId="202"/>
    <cellStyle name="Millares 3 2 17" xfId="255"/>
    <cellStyle name="Millares 3 2 2" xfId="8"/>
    <cellStyle name="Millares 3 2 3" xfId="14"/>
    <cellStyle name="Millares 3 2 4" xfId="15"/>
    <cellStyle name="Millares 3 2 5" xfId="16"/>
    <cellStyle name="Millares 3 2 6" xfId="17"/>
    <cellStyle name="Millares 3 2 7" xfId="18"/>
    <cellStyle name="Millares 3 2 8" xfId="19"/>
    <cellStyle name="Millares 3 2 9" xfId="86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Millares 4" xfId="75"/>
    <cellStyle name="Millares 5" xfId="71"/>
    <cellStyle name="Millares 6" xfId="27"/>
    <cellStyle name="Millares 6 10" xfId="93"/>
    <cellStyle name="Millares 6 11" xfId="95"/>
    <cellStyle name="Millares 6 12" xfId="92"/>
    <cellStyle name="Millares 6 13" xfId="96"/>
    <cellStyle name="Millares 6 14" xfId="201"/>
    <cellStyle name="Millares 6 15" xfId="200"/>
    <cellStyle name="Millares 6 16" xfId="256"/>
    <cellStyle name="Millares 6 2" xfId="28"/>
    <cellStyle name="Millares 6 3" xfId="29"/>
    <cellStyle name="Millares 6 4" xfId="30"/>
    <cellStyle name="Millares 6 5" xfId="31"/>
    <cellStyle name="Millares 6 6" xfId="32"/>
    <cellStyle name="Millares 6 7" xfId="33"/>
    <cellStyle name="Millares 6 8" xfId="34"/>
    <cellStyle name="Millares 6 9" xfId="94"/>
    <cellStyle name="Millares 7" xfId="35"/>
    <cellStyle name="Millares 8" xfId="9"/>
    <cellStyle name="Millares 9" xfId="77"/>
    <cellStyle name="Normal" xfId="0" builtinId="0"/>
    <cellStyle name="Normal 11" xfId="241"/>
    <cellStyle name="Normal 2" xfId="2"/>
    <cellStyle name="Normal 2 10" xfId="74"/>
    <cellStyle name="Normal 2 11" xfId="76"/>
    <cellStyle name="Normal 2 12" xfId="78"/>
    <cellStyle name="Normal 2 13" xfId="80"/>
    <cellStyle name="Normal 2 14" xfId="82"/>
    <cellStyle name="Normal 2 15" xfId="89"/>
    <cellStyle name="Normal 2 15 2" xfId="272"/>
    <cellStyle name="Normal 2 15 2 2" xfId="275"/>
    <cellStyle name="Normal 2 15 2 2 2" xfId="278"/>
    <cellStyle name="Normal 2 15 2 2 3" xfId="282"/>
    <cellStyle name="Normal 2 16" xfId="99"/>
    <cellStyle name="Normal 2 17" xfId="113"/>
    <cellStyle name="Normal 2 18" xfId="127"/>
    <cellStyle name="Normal 2 19" xfId="142"/>
    <cellStyle name="Normal 2 2" xfId="5"/>
    <cellStyle name="Normal 2 2 10" xfId="143"/>
    <cellStyle name="Normal 2 2 11" xfId="155"/>
    <cellStyle name="Normal 2 2 12" xfId="171"/>
    <cellStyle name="Normal 2 2 13" xfId="185"/>
    <cellStyle name="Normal 2 2 14" xfId="205"/>
    <cellStyle name="Normal 2 2 15" xfId="217"/>
    <cellStyle name="Normal 2 2 16" xfId="230"/>
    <cellStyle name="Normal 2 2 17" xfId="243"/>
    <cellStyle name="Normal 2 2 18" xfId="258"/>
    <cellStyle name="Normal 2 2 2" xfId="36"/>
    <cellStyle name="Normal 2 2 2 10" xfId="186"/>
    <cellStyle name="Normal 2 2 2 11" xfId="206"/>
    <cellStyle name="Normal 2 2 2 12" xfId="218"/>
    <cellStyle name="Normal 2 2 2 13" xfId="231"/>
    <cellStyle name="Normal 2 2 2 14" xfId="244"/>
    <cellStyle name="Normal 2 2 2 15" xfId="259"/>
    <cellStyle name="Normal 2 2 2 2" xfId="47"/>
    <cellStyle name="Normal 2 2 2 3" xfId="59"/>
    <cellStyle name="Normal 2 2 2 4" xfId="101"/>
    <cellStyle name="Normal 2 2 2 5" xfId="115"/>
    <cellStyle name="Normal 2 2 2 6" xfId="129"/>
    <cellStyle name="Normal 2 2 2 7" xfId="144"/>
    <cellStyle name="Normal 2 2 2 8" xfId="156"/>
    <cellStyle name="Normal 2 2 2 9" xfId="172"/>
    <cellStyle name="Normal 2 2 3" xfId="37"/>
    <cellStyle name="Normal 2 2 3 10" xfId="187"/>
    <cellStyle name="Normal 2 2 3 11" xfId="207"/>
    <cellStyle name="Normal 2 2 3 12" xfId="219"/>
    <cellStyle name="Normal 2 2 3 13" xfId="232"/>
    <cellStyle name="Normal 2 2 3 14" xfId="245"/>
    <cellStyle name="Normal 2 2 3 15" xfId="260"/>
    <cellStyle name="Normal 2 2 3 2" xfId="48"/>
    <cellStyle name="Normal 2 2 3 3" xfId="60"/>
    <cellStyle name="Normal 2 2 3 4" xfId="102"/>
    <cellStyle name="Normal 2 2 3 5" xfId="116"/>
    <cellStyle name="Normal 2 2 3 6" xfId="130"/>
    <cellStyle name="Normal 2 2 3 7" xfId="145"/>
    <cellStyle name="Normal 2 2 3 8" xfId="157"/>
    <cellStyle name="Normal 2 2 3 9" xfId="173"/>
    <cellStyle name="Normal 2 2 4" xfId="46"/>
    <cellStyle name="Normal 2 2 5" xfId="58"/>
    <cellStyle name="Normal 2 2 6" xfId="87"/>
    <cellStyle name="Normal 2 2 7" xfId="100"/>
    <cellStyle name="Normal 2 2 8" xfId="114"/>
    <cellStyle name="Normal 2 2 9" xfId="128"/>
    <cellStyle name="Normal 2 20" xfId="154"/>
    <cellStyle name="Normal 2 21" xfId="170"/>
    <cellStyle name="Normal 2 22" xfId="184"/>
    <cellStyle name="Normal 2 23" xfId="204"/>
    <cellStyle name="Normal 2 24" xfId="216"/>
    <cellStyle name="Normal 2 25" xfId="229"/>
    <cellStyle name="Normal 2 26" xfId="242"/>
    <cellStyle name="Normal 2 27" xfId="257"/>
    <cellStyle name="Normal 2 3" xfId="7"/>
    <cellStyle name="Normal 2 3 10" xfId="146"/>
    <cellStyle name="Normal 2 3 11" xfId="158"/>
    <cellStyle name="Normal 2 3 12" xfId="174"/>
    <cellStyle name="Normal 2 3 13" xfId="188"/>
    <cellStyle name="Normal 2 3 14" xfId="208"/>
    <cellStyle name="Normal 2 3 15" xfId="220"/>
    <cellStyle name="Normal 2 3 16" xfId="233"/>
    <cellStyle name="Normal 2 3 17" xfId="246"/>
    <cellStyle name="Normal 2 3 18" xfId="261"/>
    <cellStyle name="Normal 2 3 2" xfId="38"/>
    <cellStyle name="Normal 2 3 2 10" xfId="189"/>
    <cellStyle name="Normal 2 3 2 11" xfId="209"/>
    <cellStyle name="Normal 2 3 2 12" xfId="221"/>
    <cellStyle name="Normal 2 3 2 13" xfId="234"/>
    <cellStyle name="Normal 2 3 2 14" xfId="247"/>
    <cellStyle name="Normal 2 3 2 15" xfId="262"/>
    <cellStyle name="Normal 2 3 2 2" xfId="50"/>
    <cellStyle name="Normal 2 3 2 3" xfId="62"/>
    <cellStyle name="Normal 2 3 2 4" xfId="104"/>
    <cellStyle name="Normal 2 3 2 5" xfId="118"/>
    <cellStyle name="Normal 2 3 2 6" xfId="132"/>
    <cellStyle name="Normal 2 3 2 7" xfId="147"/>
    <cellStyle name="Normal 2 3 2 8" xfId="159"/>
    <cellStyle name="Normal 2 3 2 9" xfId="175"/>
    <cellStyle name="Normal 2 3 3" xfId="39"/>
    <cellStyle name="Normal 2 3 3 10" xfId="190"/>
    <cellStyle name="Normal 2 3 3 11" xfId="210"/>
    <cellStyle name="Normal 2 3 3 12" xfId="222"/>
    <cellStyle name="Normal 2 3 3 13" xfId="235"/>
    <cellStyle name="Normal 2 3 3 14" xfId="248"/>
    <cellStyle name="Normal 2 3 3 15" xfId="263"/>
    <cellStyle name="Normal 2 3 3 2" xfId="51"/>
    <cellStyle name="Normal 2 3 3 3" xfId="63"/>
    <cellStyle name="Normal 2 3 3 4" xfId="105"/>
    <cellStyle name="Normal 2 3 3 5" xfId="119"/>
    <cellStyle name="Normal 2 3 3 6" xfId="133"/>
    <cellStyle name="Normal 2 3 3 7" xfId="148"/>
    <cellStyle name="Normal 2 3 3 8" xfId="160"/>
    <cellStyle name="Normal 2 3 3 9" xfId="176"/>
    <cellStyle name="Normal 2 3 4" xfId="49"/>
    <cellStyle name="Normal 2 3 5" xfId="61"/>
    <cellStyle name="Normal 2 3 6" xfId="84"/>
    <cellStyle name="Normal 2 3 7" xfId="103"/>
    <cellStyle name="Normal 2 3 8" xfId="117"/>
    <cellStyle name="Normal 2 3 9" xfId="131"/>
    <cellStyle name="Normal 2 4" xfId="6"/>
    <cellStyle name="Normal 2 4 10" xfId="149"/>
    <cellStyle name="Normal 2 4 11" xfId="161"/>
    <cellStyle name="Normal 2 4 12" xfId="177"/>
    <cellStyle name="Normal 2 4 13" xfId="191"/>
    <cellStyle name="Normal 2 4 14" xfId="211"/>
    <cellStyle name="Normal 2 4 15" xfId="223"/>
    <cellStyle name="Normal 2 4 16" xfId="236"/>
    <cellStyle name="Normal 2 4 17" xfId="249"/>
    <cellStyle name="Normal 2 4 18" xfId="264"/>
    <cellStyle name="Normal 2 4 2" xfId="40"/>
    <cellStyle name="Normal 2 4 2 10" xfId="192"/>
    <cellStyle name="Normal 2 4 2 11" xfId="212"/>
    <cellStyle name="Normal 2 4 2 12" xfId="224"/>
    <cellStyle name="Normal 2 4 2 13" xfId="237"/>
    <cellStyle name="Normal 2 4 2 14" xfId="250"/>
    <cellStyle name="Normal 2 4 2 15" xfId="265"/>
    <cellStyle name="Normal 2 4 2 2" xfId="53"/>
    <cellStyle name="Normal 2 4 2 3" xfId="65"/>
    <cellStyle name="Normal 2 4 2 4" xfId="107"/>
    <cellStyle name="Normal 2 4 2 5" xfId="121"/>
    <cellStyle name="Normal 2 4 2 6" xfId="135"/>
    <cellStyle name="Normal 2 4 2 7" xfId="150"/>
    <cellStyle name="Normal 2 4 2 8" xfId="162"/>
    <cellStyle name="Normal 2 4 2 9" xfId="178"/>
    <cellStyle name="Normal 2 4 3" xfId="41"/>
    <cellStyle name="Normal 2 4 3 10" xfId="193"/>
    <cellStyle name="Normal 2 4 3 11" xfId="213"/>
    <cellStyle name="Normal 2 4 3 12" xfId="225"/>
    <cellStyle name="Normal 2 4 3 13" xfId="238"/>
    <cellStyle name="Normal 2 4 3 14" xfId="251"/>
    <cellStyle name="Normal 2 4 3 15" xfId="266"/>
    <cellStyle name="Normal 2 4 3 2" xfId="54"/>
    <cellStyle name="Normal 2 4 3 3" xfId="66"/>
    <cellStyle name="Normal 2 4 3 4" xfId="108"/>
    <cellStyle name="Normal 2 4 3 5" xfId="122"/>
    <cellStyle name="Normal 2 4 3 6" xfId="136"/>
    <cellStyle name="Normal 2 4 3 7" xfId="151"/>
    <cellStyle name="Normal 2 4 3 8" xfId="163"/>
    <cellStyle name="Normal 2 4 3 9" xfId="179"/>
    <cellStyle name="Normal 2 4 4" xfId="52"/>
    <cellStyle name="Normal 2 4 5" xfId="64"/>
    <cellStyle name="Normal 2 4 6" xfId="85"/>
    <cellStyle name="Normal 2 4 7" xfId="106"/>
    <cellStyle name="Normal 2 4 8" xfId="120"/>
    <cellStyle name="Normal 2 4 9" xfId="134"/>
    <cellStyle name="Normal 2 5" xfId="42"/>
    <cellStyle name="Normal 2 5 10" xfId="194"/>
    <cellStyle name="Normal 2 5 11" xfId="214"/>
    <cellStyle name="Normal 2 5 12" xfId="226"/>
    <cellStyle name="Normal 2 5 13" xfId="239"/>
    <cellStyle name="Normal 2 5 14" xfId="252"/>
    <cellStyle name="Normal 2 5 15" xfId="267"/>
    <cellStyle name="Normal 2 5 2" xfId="55"/>
    <cellStyle name="Normal 2 5 3" xfId="67"/>
    <cellStyle name="Normal 2 5 4" xfId="109"/>
    <cellStyle name="Normal 2 5 5" xfId="123"/>
    <cellStyle name="Normal 2 5 6" xfId="137"/>
    <cellStyle name="Normal 2 5 7" xfId="152"/>
    <cellStyle name="Normal 2 5 8" xfId="164"/>
    <cellStyle name="Normal 2 5 9" xfId="180"/>
    <cellStyle name="Normal 2 6" xfId="43"/>
    <cellStyle name="Normal 2 6 10" xfId="195"/>
    <cellStyle name="Normal 2 6 11" xfId="215"/>
    <cellStyle name="Normal 2 6 12" xfId="227"/>
    <cellStyle name="Normal 2 6 13" xfId="240"/>
    <cellStyle name="Normal 2 6 14" xfId="253"/>
    <cellStyle name="Normal 2 6 15" xfId="268"/>
    <cellStyle name="Normal 2 6 2" xfId="56"/>
    <cellStyle name="Normal 2 6 3" xfId="68"/>
    <cellStyle name="Normal 2 6 4" xfId="110"/>
    <cellStyle name="Normal 2 6 5" xfId="124"/>
    <cellStyle name="Normal 2 6 6" xfId="138"/>
    <cellStyle name="Normal 2 6 7" xfId="153"/>
    <cellStyle name="Normal 2 6 8" xfId="165"/>
    <cellStyle name="Normal 2 6 9" xfId="181"/>
    <cellStyle name="Normal 2 7" xfId="45"/>
    <cellStyle name="Normal 2 8" xfId="57"/>
    <cellStyle name="Normal 2 8 2" xfId="72"/>
    <cellStyle name="Normal 2 9" xfId="73"/>
    <cellStyle name="Normal 3" xfId="44"/>
    <cellStyle name="Normal 4" xfId="70"/>
    <cellStyle name="Normal 5" xfId="69"/>
    <cellStyle name="Normal 6" xfId="167"/>
    <cellStyle name="Normal 7" xfId="168"/>
    <cellStyle name="Normal 8" xfId="182"/>
    <cellStyle name="Normal 9" xfId="196"/>
    <cellStyle name="Normal 9 2" xfId="269"/>
    <cellStyle name="Normal 9 2 2" xfId="273"/>
    <cellStyle name="Normal 9 2 2 2" xfId="276"/>
    <cellStyle name="Normal 9 2 2 3" xfId="2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aver.local\dfs\Finanzas\Contabilidad\2013\Cierre%20de%20mes%202013\Estados%20Financieros%202013\Flujos%202013\Flujo%20Juni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Reportes\Informes\Flu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Reporte"/>
      <sheetName val="Reporte2"/>
      <sheetName val="Estado de Flujo"/>
    </sheetNames>
    <sheetDataSet>
      <sheetData sheetId="0"/>
      <sheetData sheetId="1"/>
      <sheetData sheetId="2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>
        <row r="9">
          <cell r="B9">
            <v>55898479.289999999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ón"/>
      <sheetName val="Datos"/>
      <sheetName val="Visión Dinámica"/>
      <sheetName val="Referencia"/>
      <sheetName val="ASM"/>
      <sheetName val="ASM_"/>
      <sheetName val="Plantilla Liquidez Financiera"/>
      <sheetName val="Reporte"/>
      <sheetName val="Reporte2"/>
      <sheetName val="Estado de Flujo"/>
      <sheetName val="Estado de Flujo (2)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411A</v>
          </cell>
          <cell r="C3" t="str">
            <v>Intereses y comisiones cobrados por créditos</v>
          </cell>
        </row>
        <row r="4">
          <cell r="B4" t="str">
            <v>411D</v>
          </cell>
          <cell r="C4" t="str">
            <v>Intereses y comisiones cobrados por créditos</v>
          </cell>
        </row>
        <row r="5">
          <cell r="B5" t="str">
            <v>411C</v>
          </cell>
          <cell r="C5" t="str">
            <v>Intereses y comisiones cobrados por créditos</v>
          </cell>
          <cell r="D5" t="str">
            <v>s</v>
          </cell>
        </row>
        <row r="6">
          <cell r="B6" t="str">
            <v>412A</v>
          </cell>
          <cell r="C6" t="str">
            <v>Otros ingresos financieros cobrados</v>
          </cell>
        </row>
        <row r="7">
          <cell r="B7" t="str">
            <v>412C</v>
          </cell>
          <cell r="C7" t="str">
            <v>Otros ingresos financieros cobrados</v>
          </cell>
          <cell r="D7" t="str">
            <v>s</v>
          </cell>
        </row>
        <row r="8">
          <cell r="B8" t="str">
            <v>412D</v>
          </cell>
          <cell r="C8" t="str">
            <v>Otros ingresos financieros cobrados</v>
          </cell>
        </row>
        <row r="9">
          <cell r="B9" t="str">
            <v>44A</v>
          </cell>
          <cell r="C9" t="str">
            <v>Otros ingresos operacionales cobrados</v>
          </cell>
        </row>
        <row r="10">
          <cell r="B10" t="str">
            <v>44C</v>
          </cell>
          <cell r="C10" t="str">
            <v>Otros ingresos operacionales cobrados</v>
          </cell>
          <cell r="D10" t="str">
            <v>s</v>
          </cell>
        </row>
        <row r="11">
          <cell r="B11" t="str">
            <v>44D</v>
          </cell>
          <cell r="C11" t="str">
            <v>Otros ingresos operacionales cobrados</v>
          </cell>
        </row>
        <row r="12">
          <cell r="B12" t="str">
            <v>42A</v>
          </cell>
          <cell r="C12" t="str">
            <v>Otros ingresos operacionales cobrados</v>
          </cell>
        </row>
        <row r="13">
          <cell r="B13" t="str">
            <v>42C</v>
          </cell>
          <cell r="C13" t="str">
            <v>Otros ingresos operacionales cobrados</v>
          </cell>
          <cell r="D13" t="str">
            <v>s</v>
          </cell>
        </row>
        <row r="14">
          <cell r="B14" t="str">
            <v>42D</v>
          </cell>
          <cell r="C14" t="str">
            <v>Otros ingresos operacionales cobrados</v>
          </cell>
        </row>
        <row r="15">
          <cell r="B15" t="str">
            <v>43A</v>
          </cell>
          <cell r="C15" t="str">
            <v>Otros ingresos operacionales cobrados</v>
          </cell>
        </row>
        <row r="16">
          <cell r="B16" t="str">
            <v>43C</v>
          </cell>
          <cell r="C16" t="str">
            <v>Otros ingresos operacionales cobrados</v>
          </cell>
          <cell r="D16" t="str">
            <v>s</v>
          </cell>
        </row>
        <row r="17">
          <cell r="B17" t="str">
            <v>43D</v>
          </cell>
          <cell r="C17" t="str">
            <v>Otros ingresos operacionales cobrados</v>
          </cell>
        </row>
        <row r="18">
          <cell r="B18" t="str">
            <v>51A</v>
          </cell>
          <cell r="C18" t="str">
            <v>Intereses pagados por captaciones</v>
          </cell>
        </row>
        <row r="19">
          <cell r="B19" t="str">
            <v>51C</v>
          </cell>
          <cell r="C19" t="str">
            <v>Intereses pagados por captaciones</v>
          </cell>
          <cell r="D19" t="str">
            <v>s</v>
          </cell>
        </row>
        <row r="20">
          <cell r="B20" t="str">
            <v>51D</v>
          </cell>
          <cell r="C20" t="str">
            <v>Intereses pagados por captaciones</v>
          </cell>
        </row>
        <row r="21">
          <cell r="B21" t="str">
            <v>53A</v>
          </cell>
          <cell r="C21" t="str">
            <v xml:space="preserve">Gastos generales y administrativos pagados </v>
          </cell>
        </row>
        <row r="22">
          <cell r="B22" t="str">
            <v>53C</v>
          </cell>
          <cell r="C22" t="str">
            <v xml:space="preserve">Gastos generales y administrativos pagados </v>
          </cell>
          <cell r="D22" t="str">
            <v>s</v>
          </cell>
        </row>
        <row r="23">
          <cell r="B23" t="str">
            <v>53D</v>
          </cell>
          <cell r="C23" t="str">
            <v xml:space="preserve">Gastos generales y administrativos pagados </v>
          </cell>
        </row>
        <row r="24">
          <cell r="B24" t="str">
            <v>52A</v>
          </cell>
          <cell r="C24" t="str">
            <v>Otros gastos operacionales pagados</v>
          </cell>
        </row>
        <row r="25">
          <cell r="B25" t="str">
            <v>52C</v>
          </cell>
          <cell r="C25" t="str">
            <v>Otros gastos operacionales pagados</v>
          </cell>
        </row>
        <row r="26">
          <cell r="B26" t="str">
            <v>52D</v>
          </cell>
          <cell r="C26" t="str">
            <v>Otros gastos operacionales pagados</v>
          </cell>
        </row>
        <row r="27">
          <cell r="B27" t="str">
            <v>56A</v>
          </cell>
          <cell r="C27" t="str">
            <v>Otros gastos operacionales pagados</v>
          </cell>
        </row>
        <row r="28">
          <cell r="B28" t="str">
            <v>56C</v>
          </cell>
          <cell r="C28" t="str">
            <v>Otros gastos operacionales pagados</v>
          </cell>
        </row>
        <row r="29">
          <cell r="B29" t="str">
            <v>56D</v>
          </cell>
          <cell r="C29" t="str">
            <v>Otros gastos operacionales pagados</v>
          </cell>
        </row>
        <row r="30">
          <cell r="B30" t="str">
            <v>59A</v>
          </cell>
          <cell r="C30" t="str">
            <v>Otros gastos operacionales pagados</v>
          </cell>
        </row>
        <row r="31">
          <cell r="B31" t="str">
            <v>59C</v>
          </cell>
          <cell r="C31" t="str">
            <v>Otros gastos operacionales pagados</v>
          </cell>
        </row>
        <row r="32">
          <cell r="B32" t="str">
            <v>59D</v>
          </cell>
          <cell r="C32" t="str">
            <v>Otros gastos operacionales pagados</v>
          </cell>
        </row>
        <row r="33">
          <cell r="B33" t="str">
            <v>55A</v>
          </cell>
          <cell r="C33" t="str">
            <v xml:space="preserve">Impuesto sobre la renta pagado </v>
          </cell>
        </row>
        <row r="34">
          <cell r="B34" t="str">
            <v>55C</v>
          </cell>
          <cell r="C34" t="str">
            <v xml:space="preserve">Impuesto sobre la renta pagado </v>
          </cell>
          <cell r="D34" t="str">
            <v>s</v>
          </cell>
        </row>
        <row r="35">
          <cell r="B35" t="str">
            <v>55D</v>
          </cell>
          <cell r="C35" t="str">
            <v xml:space="preserve">Impuesto sobre la renta pagado </v>
          </cell>
        </row>
        <row r="36">
          <cell r="B36" t="str">
            <v>134.01A</v>
          </cell>
          <cell r="C36" t="str">
            <v>Fondos Interbancarios --  Debito</v>
          </cell>
          <cell r="D36" t="str">
            <v>s</v>
          </cell>
        </row>
        <row r="37">
          <cell r="B37" t="str">
            <v>134.01C</v>
          </cell>
          <cell r="C37" t="str">
            <v>Fondos Interbancarios -- Creditos</v>
          </cell>
        </row>
        <row r="38">
          <cell r="B38" t="str">
            <v>134.02A</v>
          </cell>
          <cell r="C38" t="str">
            <v>Depositos A Plazos</v>
          </cell>
          <cell r="D38" t="str">
            <v>s</v>
          </cell>
        </row>
        <row r="39">
          <cell r="B39" t="str">
            <v>134.02C</v>
          </cell>
          <cell r="C39" t="str">
            <v>Depositos A Plazos</v>
          </cell>
        </row>
        <row r="40">
          <cell r="B40" t="str">
            <v>133.02A</v>
          </cell>
          <cell r="C40" t="str">
            <v>Depositos A Plazos</v>
          </cell>
          <cell r="D40" t="str">
            <v>s</v>
          </cell>
        </row>
        <row r="41">
          <cell r="B41" t="str">
            <v>133.02C</v>
          </cell>
          <cell r="C41" t="str">
            <v>Depositos A Plazos</v>
          </cell>
        </row>
        <row r="42">
          <cell r="B42" t="str">
            <v>133.03A</v>
          </cell>
          <cell r="C42" t="str">
            <v>Disminución de Inversiones - Titulos Valores</v>
          </cell>
        </row>
        <row r="43">
          <cell r="B43" t="str">
            <v>134.03A</v>
          </cell>
          <cell r="C43" t="str">
            <v>Titulos Valores</v>
          </cell>
          <cell r="D43" t="str">
            <v>s</v>
          </cell>
        </row>
        <row r="44">
          <cell r="B44" t="str">
            <v>133.03C</v>
          </cell>
          <cell r="C44" t="str">
            <v>Aumento de Inversiones - Titulos Valores</v>
          </cell>
          <cell r="D44" t="str">
            <v>s</v>
          </cell>
        </row>
        <row r="45">
          <cell r="B45" t="str">
            <v>134.03C</v>
          </cell>
          <cell r="C45" t="str">
            <v>Titulos Valores</v>
          </cell>
        </row>
        <row r="46">
          <cell r="B46" t="str">
            <v>15A</v>
          </cell>
          <cell r="C46" t="str">
            <v>Adquisición de propiedad, muebles y equipos</v>
          </cell>
          <cell r="D46" t="str">
            <v>s</v>
          </cell>
        </row>
        <row r="47">
          <cell r="B47" t="str">
            <v>15C</v>
          </cell>
          <cell r="C47" t="str">
            <v>Adquisición de propiedad, muebles y equipos</v>
          </cell>
        </row>
        <row r="48">
          <cell r="B48" t="str">
            <v>156A</v>
          </cell>
          <cell r="C48" t="str">
            <v>Adquisición de propiedad, muebles y equipos</v>
          </cell>
          <cell r="D48" t="str">
            <v>s</v>
          </cell>
        </row>
        <row r="49">
          <cell r="B49" t="str">
            <v>156C</v>
          </cell>
          <cell r="C49" t="str">
            <v>Adquisición de propiedad, muebles y equipos</v>
          </cell>
        </row>
        <row r="50">
          <cell r="B50" t="str">
            <v>153A</v>
          </cell>
          <cell r="C50" t="str">
            <v>Adquisición de propiedad, muebles y equipos</v>
          </cell>
          <cell r="D50" t="str">
            <v>s</v>
          </cell>
        </row>
        <row r="51">
          <cell r="B51" t="str">
            <v>153C</v>
          </cell>
          <cell r="C51" t="str">
            <v>Adquisición de propiedad, muebles y equipos</v>
          </cell>
        </row>
        <row r="52">
          <cell r="B52" t="str">
            <v>154A</v>
          </cell>
          <cell r="C52" t="str">
            <v>Adquisición de propiedad, muebles y equipos</v>
          </cell>
          <cell r="D52" t="str">
            <v>s</v>
          </cell>
        </row>
        <row r="53">
          <cell r="B53" t="str">
            <v>154C</v>
          </cell>
          <cell r="C53" t="str">
            <v>Adquisición de propiedad, muebles y equipos</v>
          </cell>
        </row>
        <row r="54">
          <cell r="B54" t="str">
            <v>221A</v>
          </cell>
          <cell r="C54" t="str">
            <v>Certificados Financieros</v>
          </cell>
        </row>
        <row r="55">
          <cell r="B55" t="str">
            <v>221C</v>
          </cell>
          <cell r="C55" t="str">
            <v>Certificados Financieros</v>
          </cell>
          <cell r="D55" t="str">
            <v>s</v>
          </cell>
        </row>
        <row r="56">
          <cell r="B56" t="str">
            <v>221D</v>
          </cell>
          <cell r="C56" t="str">
            <v>Certificados Financieros</v>
          </cell>
        </row>
        <row r="57">
          <cell r="B57" t="str">
            <v>222A</v>
          </cell>
          <cell r="C57" t="str">
            <v>Contrato de Participacion</v>
          </cell>
        </row>
        <row r="58">
          <cell r="B58" t="str">
            <v>222C</v>
          </cell>
          <cell r="C58" t="str">
            <v>Contrato de Participacion</v>
          </cell>
          <cell r="D58" t="str">
            <v>s</v>
          </cell>
        </row>
        <row r="59">
          <cell r="B59" t="str">
            <v>222D</v>
          </cell>
          <cell r="C59" t="str">
            <v>Contrato de Participacion</v>
          </cell>
        </row>
        <row r="60">
          <cell r="B60" t="str">
            <v>223A</v>
          </cell>
          <cell r="C60" t="str">
            <v>Inversiones a mas de 1 año</v>
          </cell>
        </row>
        <row r="61">
          <cell r="B61" t="str">
            <v>223C</v>
          </cell>
          <cell r="C61" t="str">
            <v>Inversiones a mas de 1 año</v>
          </cell>
          <cell r="D61" t="str">
            <v>s</v>
          </cell>
        </row>
        <row r="62">
          <cell r="B62" t="str">
            <v>223D</v>
          </cell>
          <cell r="C62" t="str">
            <v>Inversiones a mas de 1 año</v>
          </cell>
        </row>
        <row r="63">
          <cell r="B63" t="str">
            <v>224A</v>
          </cell>
          <cell r="C63" t="str">
            <v>Inversiones Restringidas</v>
          </cell>
        </row>
        <row r="64">
          <cell r="B64" t="str">
            <v>224C</v>
          </cell>
          <cell r="C64" t="str">
            <v>Inversiones Restringidas</v>
          </cell>
          <cell r="D64" t="str">
            <v>s</v>
          </cell>
        </row>
        <row r="65">
          <cell r="B65" t="str">
            <v>224D</v>
          </cell>
          <cell r="C65" t="str">
            <v>Inversiones Restringidas</v>
          </cell>
        </row>
        <row r="66">
          <cell r="B66" t="str">
            <v>228A</v>
          </cell>
          <cell r="C66" t="str">
            <v>Intereses Reinvertidos</v>
          </cell>
        </row>
        <row r="67">
          <cell r="B67" t="str">
            <v>228C</v>
          </cell>
          <cell r="C67" t="str">
            <v>Intereses Reinvertidos</v>
          </cell>
          <cell r="D67" t="str">
            <v>s</v>
          </cell>
        </row>
        <row r="68">
          <cell r="B68" t="str">
            <v>228D</v>
          </cell>
          <cell r="C68" t="str">
            <v>Intereses Reinvertidos</v>
          </cell>
        </row>
        <row r="69">
          <cell r="B69" t="str">
            <v>212A</v>
          </cell>
          <cell r="C69" t="str">
            <v>Ahorros Activos</v>
          </cell>
        </row>
        <row r="70">
          <cell r="B70" t="str">
            <v>212C</v>
          </cell>
          <cell r="C70" t="str">
            <v>Ahorros Activos</v>
          </cell>
          <cell r="D70" t="str">
            <v>s</v>
          </cell>
        </row>
        <row r="71">
          <cell r="B71" t="str">
            <v>212D</v>
          </cell>
          <cell r="C71" t="str">
            <v>Ahorros Activos</v>
          </cell>
        </row>
        <row r="72">
          <cell r="B72" t="str">
            <v>213A</v>
          </cell>
          <cell r="C72" t="str">
            <v>Plazo Fijo</v>
          </cell>
        </row>
        <row r="73">
          <cell r="B73" t="str">
            <v>213C</v>
          </cell>
          <cell r="C73" t="str">
            <v>Plazo Fijo</v>
          </cell>
          <cell r="D73" t="str">
            <v>s</v>
          </cell>
        </row>
        <row r="74">
          <cell r="B74" t="str">
            <v>213D</v>
          </cell>
          <cell r="C74" t="str">
            <v>Plazo Fijo</v>
          </cell>
        </row>
        <row r="75">
          <cell r="B75" t="str">
            <v>214A</v>
          </cell>
          <cell r="C75" t="str">
            <v>Ahorros Inactivos</v>
          </cell>
        </row>
        <row r="76">
          <cell r="B76" t="str">
            <v>214C</v>
          </cell>
          <cell r="C76" t="str">
            <v>Ahorros Inactivos</v>
          </cell>
          <cell r="D76" t="str">
            <v>s</v>
          </cell>
        </row>
        <row r="77">
          <cell r="B77" t="str">
            <v>214D</v>
          </cell>
          <cell r="C77" t="str">
            <v>Ahorros Inactivos</v>
          </cell>
          <cell r="D77" t="str">
            <v xml:space="preserve"> </v>
          </cell>
        </row>
        <row r="78">
          <cell r="B78" t="str">
            <v>215A</v>
          </cell>
          <cell r="C78" t="str">
            <v>Fondos Interbancarios-Captaciones</v>
          </cell>
          <cell r="D78" t="str">
            <v>s</v>
          </cell>
        </row>
        <row r="79">
          <cell r="B79" t="str">
            <v>215C</v>
          </cell>
          <cell r="C79" t="str">
            <v>Fondos Interbancarios-Captaciones</v>
          </cell>
        </row>
        <row r="80">
          <cell r="B80" t="str">
            <v>215D</v>
          </cell>
          <cell r="C80" t="str">
            <v>Fondos Interbancarios-Captaciones</v>
          </cell>
        </row>
        <row r="81">
          <cell r="B81" t="str">
            <v>23A</v>
          </cell>
          <cell r="C81" t="str">
            <v>Operaciones de fondos tomados a préstamo</v>
          </cell>
        </row>
        <row r="82">
          <cell r="B82" t="str">
            <v>23C</v>
          </cell>
          <cell r="C82" t="str">
            <v>Operaciones de fondos tomados a préstamo</v>
          </cell>
        </row>
        <row r="83">
          <cell r="B83" t="str">
            <v>23D</v>
          </cell>
          <cell r="C83" t="str">
            <v>Operaciones de fondos tomados a préstamo</v>
          </cell>
        </row>
        <row r="84">
          <cell r="B84" t="str">
            <v>111.01.2.06A</v>
          </cell>
          <cell r="C84" t="str">
            <v>Venta de divisas en efectivo</v>
          </cell>
          <cell r="D84" t="str">
            <v>s</v>
          </cell>
        </row>
        <row r="85">
          <cell r="B85" t="str">
            <v>111.01.2.06C</v>
          </cell>
          <cell r="C85" t="str">
            <v>Compra de divisas en efectivo</v>
          </cell>
          <cell r="D85" t="str">
            <v xml:space="preserve"> </v>
          </cell>
        </row>
        <row r="86">
          <cell r="B86" t="str">
            <v>111.01.2.06D</v>
          </cell>
          <cell r="C86" t="str">
            <v>Venta de divisas en efectivo</v>
          </cell>
          <cell r="D86" t="str">
            <v>s</v>
          </cell>
        </row>
        <row r="87">
          <cell r="B87" t="str">
            <v>APE</v>
          </cell>
          <cell r="C87" t="str">
            <v>Créditos otorgados</v>
          </cell>
          <cell r="D87" t="str">
            <v>s</v>
          </cell>
        </row>
        <row r="88">
          <cell r="B88" t="str">
            <v>CAN</v>
          </cell>
          <cell r="C88" t="str">
            <v>Créditos netos cobrados</v>
          </cell>
        </row>
        <row r="89">
          <cell r="B89" t="str">
            <v>NCRE</v>
          </cell>
          <cell r="C89" t="str">
            <v>Créditos netos cobrados</v>
          </cell>
        </row>
        <row r="90">
          <cell r="B90" t="str">
            <v>PAG</v>
          </cell>
          <cell r="C90" t="str">
            <v>Créditos netos cobrados</v>
          </cell>
        </row>
        <row r="91">
          <cell r="B91" t="str">
            <v>ENT</v>
          </cell>
          <cell r="C91" t="str">
            <v>Créditos otorgados</v>
          </cell>
        </row>
        <row r="92">
          <cell r="B92" t="str">
            <v>REV</v>
          </cell>
          <cell r="C92" t="str">
            <v>Créditos netos cobrados</v>
          </cell>
          <cell r="D92" t="str">
            <v>s</v>
          </cell>
        </row>
        <row r="93">
          <cell r="B93" t="str">
            <v>NDE</v>
          </cell>
          <cell r="C93" t="str">
            <v>Créditos netos cobrados</v>
          </cell>
          <cell r="D93" t="str">
            <v>s</v>
          </cell>
        </row>
        <row r="94">
          <cell r="B94" t="str">
            <v>SALFINA</v>
          </cell>
          <cell r="C94" t="str">
            <v>Saldo final</v>
          </cell>
          <cell r="D94" t="str">
            <v>s</v>
          </cell>
        </row>
        <row r="95">
          <cell r="B95" t="str">
            <v>SALFINC</v>
          </cell>
          <cell r="C95" t="str">
            <v>Saldo final</v>
          </cell>
        </row>
        <row r="96">
          <cell r="B96" t="str">
            <v>SALINIA</v>
          </cell>
          <cell r="C96" t="str">
            <v>Saldo Inicial</v>
          </cell>
          <cell r="D96" t="str">
            <v>s</v>
          </cell>
        </row>
        <row r="97">
          <cell r="B97" t="str">
            <v>SALINIC</v>
          </cell>
          <cell r="C97" t="str">
            <v>Saldo Inicial</v>
          </cell>
        </row>
        <row r="98">
          <cell r="B98" t="str">
            <v>129.01A</v>
          </cell>
          <cell r="C98" t="str">
            <v>Cartera De Creditos  (Proviciones)</v>
          </cell>
        </row>
        <row r="99">
          <cell r="B99" t="str">
            <v>129.01C</v>
          </cell>
          <cell r="C99" t="str">
            <v>Cartera De Creditos  (Liberacion)</v>
          </cell>
          <cell r="D99" t="str">
            <v>s</v>
          </cell>
        </row>
        <row r="100">
          <cell r="B100" t="str">
            <v>129.01D</v>
          </cell>
          <cell r="C100" t="str">
            <v>Cartera De Creditos  (Proviciones)</v>
          </cell>
        </row>
        <row r="101">
          <cell r="B101" t="str">
            <v>139.01A</v>
          </cell>
          <cell r="C101" t="str">
            <v>Inversiones (Proviciones)</v>
          </cell>
        </row>
        <row r="102">
          <cell r="B102" t="str">
            <v>139.01C</v>
          </cell>
          <cell r="C102" t="str">
            <v>Inversiones (Liberacion)</v>
          </cell>
          <cell r="D102" t="str">
            <v>s</v>
          </cell>
        </row>
        <row r="103">
          <cell r="B103" t="str">
            <v>139.01D</v>
          </cell>
          <cell r="C103" t="str">
            <v>Inversiones (Proviciones)</v>
          </cell>
        </row>
        <row r="104">
          <cell r="B104" t="str">
            <v>159.01A</v>
          </cell>
          <cell r="C104" t="str">
            <v>Provicion para propiedad, muebles y equipos (Proviciones)</v>
          </cell>
        </row>
        <row r="105">
          <cell r="B105" t="str">
            <v>159.01C</v>
          </cell>
          <cell r="C105" t="str">
            <v>Provicion para propiedad, muebles y equipos (Liberacion)</v>
          </cell>
          <cell r="D105" t="str">
            <v>s</v>
          </cell>
        </row>
        <row r="106">
          <cell r="B106" t="str">
            <v>159.01D</v>
          </cell>
          <cell r="C106" t="str">
            <v>Provicion para propiedad, muebles y equipos (Proviciones)</v>
          </cell>
        </row>
        <row r="107">
          <cell r="B107" t="str">
            <v>179.01A</v>
          </cell>
          <cell r="C107" t="str">
            <v>Bienes recibidos en recuperacion de creditos (Proviciones)</v>
          </cell>
        </row>
        <row r="108">
          <cell r="B108" t="str">
            <v>179.01C</v>
          </cell>
          <cell r="C108" t="str">
            <v>Bienes recibidos en recuperacion de creditos (Liberacion)</v>
          </cell>
          <cell r="D108" t="str">
            <v>s</v>
          </cell>
        </row>
        <row r="109">
          <cell r="B109" t="str">
            <v>179.01D</v>
          </cell>
          <cell r="C109" t="str">
            <v>Bienes recibidos en recuperacion de creditos (Proviciones)</v>
          </cell>
        </row>
        <row r="110">
          <cell r="B110" t="str">
            <v>129.02A</v>
          </cell>
          <cell r="C110" t="str">
            <v>Rendimientos por cobrar Proviciones (Constitución)</v>
          </cell>
        </row>
        <row r="111">
          <cell r="B111" t="str">
            <v>129.02C</v>
          </cell>
          <cell r="C111" t="str">
            <v>Rendimientos por cobrar Provisiones (Liberacion)</v>
          </cell>
          <cell r="D111" t="str">
            <v>s</v>
          </cell>
        </row>
        <row r="112">
          <cell r="B112" t="str">
            <v>129.02D</v>
          </cell>
          <cell r="C112" t="str">
            <v>Rendimientos por cobrar Proviciones (Constitución)</v>
          </cell>
        </row>
        <row r="113">
          <cell r="B113" t="str">
            <v>158C</v>
          </cell>
          <cell r="C113" t="str">
            <v>DEP ACUMULADA ACTIVOS FIJOS</v>
          </cell>
        </row>
        <row r="114">
          <cell r="B114" t="str">
            <v>158D</v>
          </cell>
          <cell r="C114" t="str">
            <v>DEP ACUMULADA ACTIVOS FIJOS</v>
          </cell>
        </row>
        <row r="115">
          <cell r="B115" t="str">
            <v>158A</v>
          </cell>
          <cell r="C115" t="str">
            <v>DEP ACUMULADA ACTIVOS FIJOS</v>
          </cell>
        </row>
        <row r="116">
          <cell r="B116" t="str">
            <v>551.01C</v>
          </cell>
          <cell r="C116" t="str">
            <v>Impuesto sobre la renta diferido, neto</v>
          </cell>
          <cell r="D116" t="str">
            <v>s</v>
          </cell>
        </row>
        <row r="117">
          <cell r="B117" t="str">
            <v>128A</v>
          </cell>
          <cell r="C117" t="str">
            <v>Rendimiento X Cobrar Cartera Créditos</v>
          </cell>
        </row>
        <row r="118">
          <cell r="B118" t="str">
            <v>128C</v>
          </cell>
          <cell r="C118" t="str">
            <v>Rendimiento X Cobrar Cartera Créditos</v>
          </cell>
        </row>
        <row r="119">
          <cell r="B119" t="str">
            <v>128D</v>
          </cell>
          <cell r="C119" t="str">
            <v>Rendimiento X Cobrar Cartera Créditos</v>
          </cell>
        </row>
        <row r="120">
          <cell r="B120" t="str">
            <v>138A</v>
          </cell>
          <cell r="C120" t="str">
            <v>Rendimiento X Cobrar Inversiones</v>
          </cell>
        </row>
        <row r="121">
          <cell r="B121" t="str">
            <v>138C</v>
          </cell>
          <cell r="C121" t="str">
            <v>Rendimiento X Cobrar Inversiones</v>
          </cell>
        </row>
        <row r="122">
          <cell r="B122" t="str">
            <v>138D</v>
          </cell>
          <cell r="C122" t="str">
            <v>Rendimiento X Cobrar Inversiones</v>
          </cell>
        </row>
        <row r="123">
          <cell r="B123" t="str">
            <v>129A</v>
          </cell>
          <cell r="C123" t="str">
            <v>PROV CART CRED Y REND POR COBRAR</v>
          </cell>
        </row>
        <row r="124">
          <cell r="B124" t="str">
            <v>129C</v>
          </cell>
          <cell r="C124" t="str">
            <v>PROV CART CRED Y REND POR COBRAR</v>
          </cell>
        </row>
        <row r="125">
          <cell r="B125" t="str">
            <v>129D</v>
          </cell>
          <cell r="C125" t="str">
            <v>PROV CART CRED Y REND POR COBRAR</v>
          </cell>
        </row>
        <row r="126">
          <cell r="B126" t="str">
            <v>139A</v>
          </cell>
          <cell r="C126" t="str">
            <v>PROV PARA INVERSIONES EN VAL. Y REND X COBRAR</v>
          </cell>
        </row>
        <row r="127">
          <cell r="B127" t="str">
            <v>139C</v>
          </cell>
          <cell r="C127" t="str">
            <v>PROV PARA INVERSIONES EN VAL. Y REND X COBRAR</v>
          </cell>
          <cell r="D127" t="str">
            <v xml:space="preserve"> </v>
          </cell>
        </row>
        <row r="128">
          <cell r="B128" t="str">
            <v>139D</v>
          </cell>
          <cell r="C128" t="str">
            <v>PROV PARA INVERSIONES EN VAL. Y REND X COBRAR</v>
          </cell>
        </row>
        <row r="129">
          <cell r="B129" t="str">
            <v>14A</v>
          </cell>
          <cell r="C129" t="str">
            <v>CUENTAS A RECIBIR</v>
          </cell>
        </row>
        <row r="130">
          <cell r="B130" t="str">
            <v>14D</v>
          </cell>
          <cell r="C130" t="str">
            <v>CUENTAS A RECIBIR</v>
          </cell>
          <cell r="D130" t="str">
            <v xml:space="preserve"> </v>
          </cell>
        </row>
        <row r="131">
          <cell r="B131" t="str">
            <v>14C</v>
          </cell>
          <cell r="C131" t="str">
            <v>CUENTAS A RECIBIR</v>
          </cell>
        </row>
        <row r="132">
          <cell r="B132" t="str">
            <v>17A</v>
          </cell>
          <cell r="C132" t="str">
            <v>OTROS ACTIVOS</v>
          </cell>
        </row>
        <row r="133">
          <cell r="B133" t="str">
            <v>17D</v>
          </cell>
          <cell r="C133" t="str">
            <v>OTROS ACTIVOS</v>
          </cell>
        </row>
        <row r="134">
          <cell r="B134" t="str">
            <v>17C</v>
          </cell>
          <cell r="C134" t="str">
            <v>OTROS ACTIVOS</v>
          </cell>
        </row>
        <row r="135">
          <cell r="B135" t="str">
            <v>179A</v>
          </cell>
          <cell r="C135" t="str">
            <v>Prov BRRC</v>
          </cell>
        </row>
        <row r="136">
          <cell r="B136" t="str">
            <v>179C</v>
          </cell>
          <cell r="C136" t="str">
            <v>Prov BRRC</v>
          </cell>
        </row>
        <row r="137">
          <cell r="B137" t="str">
            <v>174.03.1.02A</v>
          </cell>
          <cell r="C137" t="str">
            <v xml:space="preserve">Amortizacion Software </v>
          </cell>
        </row>
        <row r="138">
          <cell r="B138" t="str">
            <v>174.03.1.02C</v>
          </cell>
          <cell r="C138" t="str">
            <v xml:space="preserve">Amortizacion Software </v>
          </cell>
        </row>
        <row r="139">
          <cell r="B139" t="str">
            <v>219A</v>
          </cell>
          <cell r="C139" t="str">
            <v>CARGOS X PAG DEPOSITOS PUBLICO</v>
          </cell>
        </row>
        <row r="140">
          <cell r="B140" t="str">
            <v>219C</v>
          </cell>
          <cell r="C140" t="str">
            <v>CARGOS X PAG DEPOSITOS PUBLICO</v>
          </cell>
        </row>
        <row r="141">
          <cell r="B141" t="str">
            <v>219D</v>
          </cell>
          <cell r="C141" t="str">
            <v>CARGOS X PAG DEPOSITOS PUBLICO</v>
          </cell>
        </row>
        <row r="142">
          <cell r="B142" t="str">
            <v>229A</v>
          </cell>
          <cell r="C142" t="str">
            <v>CARG X PAGAR VALORES PODER PUB</v>
          </cell>
        </row>
        <row r="143">
          <cell r="B143" t="str">
            <v>229C</v>
          </cell>
          <cell r="C143" t="str">
            <v>CARG X PAGAR VALORES PODER PUB</v>
          </cell>
        </row>
        <row r="144">
          <cell r="B144" t="str">
            <v>229D</v>
          </cell>
          <cell r="C144" t="str">
            <v>CARG X PAGAR VALORES PODER PUB</v>
          </cell>
        </row>
        <row r="145">
          <cell r="B145" t="str">
            <v>241A</v>
          </cell>
          <cell r="C145" t="str">
            <v xml:space="preserve">OBLIGACIONES FINANCIERAS     </v>
          </cell>
        </row>
        <row r="146">
          <cell r="B146" t="str">
            <v>241C</v>
          </cell>
          <cell r="C146" t="str">
            <v xml:space="preserve">OBLIGACIONES FINANCIERAS     </v>
          </cell>
        </row>
        <row r="147">
          <cell r="B147" t="str">
            <v>241D</v>
          </cell>
          <cell r="C147" t="str">
            <v xml:space="preserve">OBLIGACIONES FINANCIERAS     </v>
          </cell>
        </row>
        <row r="148">
          <cell r="B148" t="str">
            <v>25A</v>
          </cell>
          <cell r="C148" t="str">
            <v xml:space="preserve">ACREED Y PROVISIONES DIVERSAS   </v>
          </cell>
        </row>
        <row r="149">
          <cell r="B149" t="str">
            <v>25C</v>
          </cell>
          <cell r="C149" t="str">
            <v xml:space="preserve">ACREED Y PROVISIONES DIVERSAS   </v>
          </cell>
        </row>
        <row r="150">
          <cell r="B150" t="str">
            <v>25D</v>
          </cell>
          <cell r="C150" t="str">
            <v xml:space="preserve">ACREED Y PROVISIONES DIVERSAS   </v>
          </cell>
        </row>
        <row r="151">
          <cell r="B151" t="str">
            <v>26A</v>
          </cell>
          <cell r="C151" t="str">
            <v xml:space="preserve">OTROS PASIVOS   </v>
          </cell>
          <cell r="D151" t="str">
            <v>s</v>
          </cell>
        </row>
        <row r="152">
          <cell r="B152" t="str">
            <v>26C</v>
          </cell>
          <cell r="C152" t="str">
            <v xml:space="preserve">OTROS PASIVOS   </v>
          </cell>
        </row>
        <row r="153">
          <cell r="B153" t="str">
            <v>26D</v>
          </cell>
          <cell r="C153" t="str">
            <v xml:space="preserve">OTROS PASIVOS   </v>
          </cell>
        </row>
        <row r="154">
          <cell r="B154" t="str">
            <v>161A</v>
          </cell>
          <cell r="C154" t="str">
            <v xml:space="preserve">Inversiones en acciones </v>
          </cell>
          <cell r="D154" t="str">
            <v>s</v>
          </cell>
        </row>
        <row r="155">
          <cell r="B155" t="str">
            <v>161C</v>
          </cell>
          <cell r="C155" t="str">
            <v xml:space="preserve">Inversiones en acciones  </v>
          </cell>
        </row>
        <row r="156">
          <cell r="B156" t="str">
            <v>412a</v>
          </cell>
          <cell r="C156" t="str">
            <v>Intereses y comisiones cobrados por créditos</v>
          </cell>
        </row>
        <row r="157">
          <cell r="B157" t="str">
            <v>411D</v>
          </cell>
          <cell r="C157" t="str">
            <v>Intereses y comisiones cobrados por créditos</v>
          </cell>
        </row>
        <row r="158">
          <cell r="B158" t="str">
            <v>252A</v>
          </cell>
          <cell r="C158" t="str">
            <v xml:space="preserve">Provision p/ contingencias </v>
          </cell>
        </row>
        <row r="159">
          <cell r="B159" t="str">
            <v>252C</v>
          </cell>
          <cell r="C159" t="str">
            <v xml:space="preserve">Provision p/ contingencias </v>
          </cell>
        </row>
        <row r="160">
          <cell r="B160" t="str">
            <v>253.02A</v>
          </cell>
          <cell r="C160" t="str">
            <v>Prov IRS</v>
          </cell>
        </row>
        <row r="161">
          <cell r="B161" t="str">
            <v>253.02C</v>
          </cell>
          <cell r="C161" t="str">
            <v>Prov IRS</v>
          </cell>
        </row>
        <row r="162">
          <cell r="B162" t="str">
            <v>17A</v>
          </cell>
          <cell r="C162" t="str">
            <v>OTROS ACTIVOS</v>
          </cell>
        </row>
        <row r="163">
          <cell r="B163" t="str">
            <v>17D</v>
          </cell>
          <cell r="C163" t="str">
            <v>OTROS ACTIVOS</v>
          </cell>
        </row>
        <row r="164">
          <cell r="B164" t="str">
            <v>17C</v>
          </cell>
          <cell r="C164" t="str">
            <v>OTROS ACTIVOS</v>
          </cell>
        </row>
        <row r="165">
          <cell r="B165" t="str">
            <v>179A</v>
          </cell>
          <cell r="C165" t="str">
            <v>Prov BRRC</v>
          </cell>
        </row>
        <row r="166">
          <cell r="B166" t="str">
            <v>179C</v>
          </cell>
          <cell r="C166" t="str">
            <v>Prov BRRC</v>
          </cell>
        </row>
        <row r="167">
          <cell r="B167" t="str">
            <v>169A</v>
          </cell>
          <cell r="C167" t="str">
            <v xml:space="preserve">Prov Inv Permanentes en acciones </v>
          </cell>
        </row>
        <row r="168">
          <cell r="B168" t="str">
            <v>169C</v>
          </cell>
          <cell r="C168" t="str">
            <v xml:space="preserve">Prov Inv Permanentes en acciones </v>
          </cell>
        </row>
        <row r="169">
          <cell r="B169" t="str">
            <v>135A</v>
          </cell>
          <cell r="C169" t="str">
            <v>Inversiones Disponibilidad Restringida</v>
          </cell>
        </row>
        <row r="170">
          <cell r="B170" t="str">
            <v>135C</v>
          </cell>
          <cell r="C170" t="str">
            <v>Inversiones Disponibilidad Restringida</v>
          </cell>
        </row>
        <row r="171">
          <cell r="B171" t="str">
            <v>121.02.1.01A</v>
          </cell>
          <cell r="C171" t="str">
            <v>Tarjetas Creditos Vigente en Pesos</v>
          </cell>
        </row>
        <row r="172">
          <cell r="B172" t="str">
            <v>121.02.1.01C</v>
          </cell>
          <cell r="C172" t="str">
            <v>Tarjetas Creditos Vigente en Pesos</v>
          </cell>
        </row>
        <row r="173">
          <cell r="B173" t="str">
            <v>123.02.1.01A</v>
          </cell>
          <cell r="C173" t="str">
            <v>Tarjetas Creditos Vencidas en Pesos</v>
          </cell>
        </row>
        <row r="174">
          <cell r="B174" t="str">
            <v>123.02.1.01C</v>
          </cell>
          <cell r="C174" t="str">
            <v>Tarjetas Creditos Vencidas en Pesos</v>
          </cell>
        </row>
        <row r="175">
          <cell r="B175" t="str">
            <v>121.02.2.01A</v>
          </cell>
          <cell r="C175" t="str">
            <v>Tarjetas Creditos Vigente en Dolares</v>
          </cell>
        </row>
        <row r="176">
          <cell r="B176" t="str">
            <v>121.02.2.01C</v>
          </cell>
          <cell r="C176" t="str">
            <v>Tarjetas Creditos Vigente en Dolares</v>
          </cell>
        </row>
        <row r="177">
          <cell r="B177" t="str">
            <v>123.02.2.01A</v>
          </cell>
          <cell r="C177" t="str">
            <v>Tarjeta Creditos Vencidas en Dolares</v>
          </cell>
        </row>
        <row r="178">
          <cell r="B178" t="str">
            <v>123.02.2.01C</v>
          </cell>
          <cell r="C178" t="str">
            <v>Tarjeta Creditos Vencidas en Dolares</v>
          </cell>
        </row>
        <row r="179">
          <cell r="B179" t="str">
            <v xml:space="preserve">541.01A </v>
          </cell>
          <cell r="C179" t="str">
            <v>Const. Prov. Cartera Credito</v>
          </cell>
        </row>
        <row r="180">
          <cell r="B180" t="str">
            <v>541.01C</v>
          </cell>
          <cell r="C180" t="str">
            <v>Const. Prov. Cartera Credito</v>
          </cell>
        </row>
        <row r="181">
          <cell r="B181" t="str">
            <v>541.02A</v>
          </cell>
          <cell r="C181" t="str">
            <v xml:space="preserve">Const. Prov Inversiones </v>
          </cell>
        </row>
        <row r="182">
          <cell r="B182" t="str">
            <v>541.02C</v>
          </cell>
          <cell r="C182" t="str">
            <v xml:space="preserve">Const. Prov Inversiones </v>
          </cell>
        </row>
        <row r="183">
          <cell r="B183" t="str">
            <v>541.03A</v>
          </cell>
          <cell r="C183" t="str">
            <v>Const. Prov. Propiedad, Muebles y Equipos</v>
          </cell>
        </row>
        <row r="184">
          <cell r="B184" t="str">
            <v>541.03C</v>
          </cell>
          <cell r="C184" t="str">
            <v>Const. Prov. Propiedad, Muebles y Equipos</v>
          </cell>
        </row>
        <row r="185">
          <cell r="B185" t="str">
            <v>541.04A</v>
          </cell>
          <cell r="C185" t="str">
            <v>Const. Prov. BRRC</v>
          </cell>
        </row>
        <row r="186">
          <cell r="B186" t="str">
            <v>541.04C</v>
          </cell>
          <cell r="C186" t="str">
            <v>Const. Prov. BRRC</v>
          </cell>
        </row>
        <row r="187">
          <cell r="B187" t="str">
            <v>541.05A</v>
          </cell>
          <cell r="C187" t="str">
            <v>Const. Prov. Rendimientos Por Cobrar</v>
          </cell>
        </row>
        <row r="188">
          <cell r="B188" t="str">
            <v>541.05C</v>
          </cell>
          <cell r="C188" t="str">
            <v>Const. Prov. Rendimientos Por Cobrar</v>
          </cell>
        </row>
        <row r="189">
          <cell r="B189" t="str">
            <v>432.01A</v>
          </cell>
          <cell r="C189" t="str">
            <v xml:space="preserve">Lib. Prov. Cartera Credito </v>
          </cell>
        </row>
        <row r="190">
          <cell r="B190" t="str">
            <v>432.01C</v>
          </cell>
          <cell r="C190" t="str">
            <v xml:space="preserve">Lib. Prov. Cartera Credito </v>
          </cell>
        </row>
        <row r="191">
          <cell r="B191" t="str">
            <v>432.02A</v>
          </cell>
          <cell r="C191" t="str">
            <v>Lib. Prov. Inversiones</v>
          </cell>
        </row>
        <row r="192">
          <cell r="B192" t="str">
            <v>432.02.C</v>
          </cell>
          <cell r="C192" t="str">
            <v>Lib. Prov. Inversiones</v>
          </cell>
        </row>
        <row r="193">
          <cell r="B193" t="str">
            <v>432.03A</v>
          </cell>
          <cell r="C193" t="str">
            <v>Lib. Prov. Propiedad Muebles y Equipos</v>
          </cell>
        </row>
        <row r="194">
          <cell r="B194" t="str">
            <v>432.03C</v>
          </cell>
          <cell r="C194" t="str">
            <v>Lib. Prov. Propiedad Muebles y Equipos</v>
          </cell>
        </row>
        <row r="195">
          <cell r="B195" t="str">
            <v>432.04A</v>
          </cell>
          <cell r="C195" t="str">
            <v>Lib. Prov. BRRC</v>
          </cell>
        </row>
        <row r="196">
          <cell r="B196" t="str">
            <v>432.04C</v>
          </cell>
          <cell r="C196" t="str">
            <v>Lib. Prov. BRRC</v>
          </cell>
        </row>
        <row r="197">
          <cell r="B197" t="str">
            <v>432.05A</v>
          </cell>
          <cell r="C197" t="str">
            <v>Lib. Prov. Rendimientos Por Cobrar</v>
          </cell>
        </row>
        <row r="198">
          <cell r="B198" t="str">
            <v>432.05C</v>
          </cell>
          <cell r="C198" t="str">
            <v>Lib. Prov. Rendimientos Por Cobrar</v>
          </cell>
        </row>
        <row r="199">
          <cell r="B199" t="str">
            <v>533.05A</v>
          </cell>
          <cell r="C199" t="str">
            <v>DEPRECIACION EQUIPO TRANSPORTE</v>
          </cell>
        </row>
        <row r="200">
          <cell r="B200" t="str">
            <v>533.05C</v>
          </cell>
          <cell r="C200" t="str">
            <v>DEPRECIACION EQUIPO TRANSPORTE</v>
          </cell>
        </row>
        <row r="201">
          <cell r="B201" t="str">
            <v>534.07A</v>
          </cell>
          <cell r="C201" t="str">
            <v>DEPRECIACION DE ACTIVO FIJO</v>
          </cell>
        </row>
        <row r="202">
          <cell r="B202" t="str">
            <v>534.07C</v>
          </cell>
          <cell r="C202" t="str">
            <v>DEPRECIACION DE ACTIVO FIJO</v>
          </cell>
        </row>
        <row r="203">
          <cell r="B203" t="str">
            <v>539.05A</v>
          </cell>
          <cell r="C203" t="str">
            <v>AMORTIZACION DE OTROS CARGOS</v>
          </cell>
        </row>
        <row r="204">
          <cell r="B204" t="str">
            <v>539.05C</v>
          </cell>
          <cell r="C204" t="str">
            <v>AMORTIZACION DE OTROS CARGOS</v>
          </cell>
        </row>
        <row r="205">
          <cell r="B205" t="str">
            <v>54A</v>
          </cell>
          <cell r="C205" t="str">
            <v>Otros gastos operacionales pagados</v>
          </cell>
        </row>
        <row r="206">
          <cell r="B206" t="str">
            <v>54C</v>
          </cell>
          <cell r="C206" t="str">
            <v>Otros gastos operacionales pagados</v>
          </cell>
        </row>
        <row r="207">
          <cell r="B207" t="str">
            <v>54D</v>
          </cell>
          <cell r="C207" t="str">
            <v>Otros gastos operacionales pagados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63"/>
  <sheetViews>
    <sheetView topLeftCell="A37" workbookViewId="0">
      <selection activeCell="G12" sqref="G12"/>
    </sheetView>
  </sheetViews>
  <sheetFormatPr baseColWidth="10" defaultColWidth="11" defaultRowHeight="12.75" x14ac:dyDescent="0.2"/>
  <cols>
    <col min="1" max="1" width="1.85546875" style="1" customWidth="1"/>
    <col min="2" max="2" width="44.28515625" style="1" customWidth="1"/>
    <col min="3" max="3" width="15.5703125" style="1" customWidth="1"/>
    <col min="4" max="4" width="6.5703125" style="36" customWidth="1"/>
    <col min="5" max="5" width="18.42578125" style="1" bestFit="1" customWidth="1"/>
    <col min="6" max="6" width="11.85546875" style="1" bestFit="1" customWidth="1"/>
    <col min="7" max="7" width="15.7109375" style="1" customWidth="1"/>
    <col min="8" max="16384" width="11" style="1"/>
  </cols>
  <sheetData>
    <row r="3" spans="2:8" ht="18.75" x14ac:dyDescent="0.3">
      <c r="B3" s="162" t="s">
        <v>1</v>
      </c>
      <c r="C3" s="162"/>
      <c r="D3" s="162"/>
      <c r="E3" s="162"/>
    </row>
    <row r="4" spans="2:8" x14ac:dyDescent="0.2">
      <c r="B4" s="163" t="s">
        <v>112</v>
      </c>
      <c r="C4" s="163"/>
      <c r="D4" s="163"/>
      <c r="E4" s="163"/>
      <c r="F4" s="28"/>
      <c r="G4" s="28"/>
      <c r="H4" s="28"/>
    </row>
    <row r="5" spans="2:8" x14ac:dyDescent="0.2">
      <c r="B5" s="164" t="s">
        <v>152</v>
      </c>
      <c r="C5" s="164"/>
      <c r="D5" s="164"/>
      <c r="E5" s="164"/>
      <c r="F5" s="28"/>
      <c r="G5" s="28"/>
      <c r="H5" s="28"/>
    </row>
    <row r="6" spans="2:8" x14ac:dyDescent="0.2">
      <c r="B6" s="163" t="s">
        <v>77</v>
      </c>
      <c r="C6" s="163"/>
      <c r="D6" s="163"/>
      <c r="E6" s="163"/>
      <c r="F6" s="28"/>
      <c r="G6" s="28"/>
      <c r="H6" s="28"/>
    </row>
    <row r="7" spans="2:8" x14ac:dyDescent="0.2">
      <c r="C7" s="2"/>
      <c r="D7" s="2"/>
      <c r="E7" s="14"/>
    </row>
    <row r="8" spans="2:8" x14ac:dyDescent="0.2">
      <c r="C8" s="67" t="s">
        <v>153</v>
      </c>
      <c r="D8" s="2"/>
      <c r="E8" s="67" t="s">
        <v>145</v>
      </c>
    </row>
    <row r="9" spans="2:8" ht="15.75" x14ac:dyDescent="0.25">
      <c r="B9" s="3" t="s">
        <v>4</v>
      </c>
      <c r="C9" s="152" t="s">
        <v>148</v>
      </c>
      <c r="D9" s="153"/>
      <c r="E9" s="152" t="s">
        <v>148</v>
      </c>
    </row>
    <row r="10" spans="2:8" x14ac:dyDescent="0.2">
      <c r="C10" s="2"/>
      <c r="D10" s="2"/>
      <c r="E10" s="14"/>
    </row>
    <row r="11" spans="2:8" x14ac:dyDescent="0.2">
      <c r="B11" s="5" t="s">
        <v>14</v>
      </c>
      <c r="C11" s="2"/>
      <c r="D11" s="2"/>
      <c r="E11" s="14"/>
    </row>
    <row r="12" spans="2:8" x14ac:dyDescent="0.2">
      <c r="B12" s="1" t="s">
        <v>15</v>
      </c>
      <c r="C12" s="121">
        <v>234914177</v>
      </c>
      <c r="D12" s="2"/>
      <c r="E12" s="121">
        <v>225425239</v>
      </c>
      <c r="F12" s="15"/>
      <c r="G12" s="107"/>
    </row>
    <row r="13" spans="2:8" x14ac:dyDescent="0.2">
      <c r="B13" s="1" t="s">
        <v>16</v>
      </c>
      <c r="C13" s="121">
        <v>676312407</v>
      </c>
      <c r="D13" s="2"/>
      <c r="E13" s="121">
        <v>660886752</v>
      </c>
      <c r="G13" s="107"/>
    </row>
    <row r="14" spans="2:8" x14ac:dyDescent="0.2">
      <c r="B14" s="1" t="s">
        <v>17</v>
      </c>
      <c r="C14" s="121">
        <v>96425130</v>
      </c>
      <c r="D14" s="2"/>
      <c r="E14" s="121">
        <v>191652156</v>
      </c>
      <c r="G14" s="107"/>
    </row>
    <row r="15" spans="2:8" x14ac:dyDescent="0.2">
      <c r="B15" s="6" t="s">
        <v>64</v>
      </c>
      <c r="C15" s="121">
        <v>11823404</v>
      </c>
      <c r="D15" s="2"/>
      <c r="E15" s="121">
        <v>12905821</v>
      </c>
      <c r="G15" s="107"/>
    </row>
    <row r="16" spans="2:8" x14ac:dyDescent="0.2">
      <c r="B16" s="1" t="s">
        <v>58</v>
      </c>
      <c r="C16" s="121">
        <v>16936853</v>
      </c>
      <c r="D16" s="2"/>
      <c r="E16" s="121">
        <v>20855608</v>
      </c>
      <c r="G16" s="107"/>
    </row>
    <row r="17" spans="2:7" x14ac:dyDescent="0.2">
      <c r="C17" s="122">
        <f>SUM(C12:C16)</f>
        <v>1036411971</v>
      </c>
      <c r="D17" s="2"/>
      <c r="E17" s="122">
        <f>SUM(E12:E16)</f>
        <v>1111725576</v>
      </c>
      <c r="G17" s="107"/>
    </row>
    <row r="18" spans="2:7" x14ac:dyDescent="0.2">
      <c r="B18" s="5" t="s">
        <v>65</v>
      </c>
      <c r="C18" s="35"/>
      <c r="D18" s="2"/>
      <c r="E18" s="35"/>
      <c r="G18" s="148"/>
    </row>
    <row r="19" spans="2:7" x14ac:dyDescent="0.2">
      <c r="B19" s="1" t="s">
        <v>66</v>
      </c>
      <c r="C19" s="121">
        <v>2931412741</v>
      </c>
      <c r="D19" s="2"/>
      <c r="E19" s="121">
        <v>2994986706</v>
      </c>
      <c r="G19" s="107"/>
    </row>
    <row r="20" spans="2:7" x14ac:dyDescent="0.2">
      <c r="B20" s="1" t="s">
        <v>5</v>
      </c>
      <c r="C20" s="121">
        <v>94003800</v>
      </c>
      <c r="D20" s="2"/>
      <c r="E20" s="121">
        <v>82414127</v>
      </c>
      <c r="G20" s="107"/>
    </row>
    <row r="21" spans="2:7" x14ac:dyDescent="0.2">
      <c r="B21" s="1" t="s">
        <v>67</v>
      </c>
      <c r="C21" s="123">
        <v>-6439408</v>
      </c>
      <c r="D21" s="2"/>
      <c r="E21" s="123">
        <v>-5758977</v>
      </c>
      <c r="G21" s="78"/>
    </row>
    <row r="22" spans="2:7" x14ac:dyDescent="0.2">
      <c r="C22" s="122">
        <f>SUM(C19:C21)</f>
        <v>3018977133</v>
      </c>
      <c r="D22" s="2"/>
      <c r="E22" s="122">
        <f>SUM(E19:E21)</f>
        <v>3071641856</v>
      </c>
      <c r="G22" s="107"/>
    </row>
    <row r="23" spans="2:7" x14ac:dyDescent="0.2">
      <c r="C23" s="35"/>
      <c r="D23" s="2"/>
      <c r="E23" s="35"/>
      <c r="G23" s="148"/>
    </row>
    <row r="24" spans="2:7" x14ac:dyDescent="0.2">
      <c r="B24" s="5" t="s">
        <v>18</v>
      </c>
      <c r="C24" s="35"/>
      <c r="D24" s="2"/>
      <c r="E24" s="35"/>
      <c r="G24" s="148"/>
    </row>
    <row r="25" spans="2:7" x14ac:dyDescent="0.2">
      <c r="B25" s="1" t="s">
        <v>19</v>
      </c>
      <c r="C25" s="107">
        <v>5436321415</v>
      </c>
      <c r="D25" s="2"/>
      <c r="E25" s="107">
        <v>4907465601</v>
      </c>
      <c r="G25" s="107"/>
    </row>
    <row r="26" spans="2:7" x14ac:dyDescent="0.2">
      <c r="B26" s="1" t="s">
        <v>20</v>
      </c>
      <c r="C26" s="107">
        <v>92624872</v>
      </c>
      <c r="D26" s="2"/>
      <c r="E26" s="107">
        <v>139286475</v>
      </c>
      <c r="G26" s="107"/>
    </row>
    <row r="27" spans="2:7" x14ac:dyDescent="0.2">
      <c r="B27" s="1" t="s">
        <v>59</v>
      </c>
      <c r="C27" s="107">
        <v>24081095</v>
      </c>
      <c r="D27" s="2"/>
      <c r="E27" s="107">
        <v>17786332</v>
      </c>
      <c r="G27" s="107"/>
    </row>
    <row r="28" spans="2:7" x14ac:dyDescent="0.2">
      <c r="B28" s="1" t="s">
        <v>5</v>
      </c>
      <c r="C28" s="107">
        <v>58837359</v>
      </c>
      <c r="D28" s="2"/>
      <c r="E28" s="107">
        <v>62094592</v>
      </c>
      <c r="G28" s="107"/>
    </row>
    <row r="29" spans="2:7" x14ac:dyDescent="0.2">
      <c r="B29" s="1" t="s">
        <v>21</v>
      </c>
      <c r="C29" s="108">
        <v>-138827966</v>
      </c>
      <c r="D29" s="2"/>
      <c r="E29" s="108">
        <v>-137977687</v>
      </c>
      <c r="G29" s="78"/>
    </row>
    <row r="30" spans="2:7" x14ac:dyDescent="0.2">
      <c r="C30" s="122">
        <f>SUM(C25:C29)</f>
        <v>5473036775</v>
      </c>
      <c r="D30" s="2"/>
      <c r="E30" s="122">
        <f>SUM(E25:E29)</f>
        <v>4988655313</v>
      </c>
      <c r="G30" s="107"/>
    </row>
    <row r="31" spans="2:7" x14ac:dyDescent="0.2">
      <c r="B31" s="5" t="s">
        <v>22</v>
      </c>
      <c r="C31" s="35"/>
      <c r="D31" s="2"/>
      <c r="E31" s="35"/>
      <c r="G31" s="148"/>
    </row>
    <row r="32" spans="2:7" x14ac:dyDescent="0.2">
      <c r="B32" s="1" t="s">
        <v>22</v>
      </c>
      <c r="C32" s="124">
        <v>13516692</v>
      </c>
      <c r="D32" s="2"/>
      <c r="E32" s="124">
        <v>15894272</v>
      </c>
      <c r="G32" s="107"/>
    </row>
    <row r="33" spans="2:7" x14ac:dyDescent="0.2">
      <c r="C33" s="35"/>
      <c r="D33" s="2"/>
      <c r="E33" s="35"/>
      <c r="G33" s="148"/>
    </row>
    <row r="34" spans="2:7" x14ac:dyDescent="0.2">
      <c r="B34" s="7" t="s">
        <v>23</v>
      </c>
      <c r="C34" s="35"/>
      <c r="D34" s="2"/>
      <c r="E34" s="35"/>
      <c r="G34" s="148"/>
    </row>
    <row r="35" spans="2:7" x14ac:dyDescent="0.2">
      <c r="B35" s="6" t="s">
        <v>23</v>
      </c>
      <c r="C35" s="121">
        <v>80758715</v>
      </c>
      <c r="D35" s="2"/>
      <c r="E35" s="121">
        <v>80916684</v>
      </c>
      <c r="G35" s="107"/>
    </row>
    <row r="36" spans="2:7" x14ac:dyDescent="0.2">
      <c r="B36" s="1" t="s">
        <v>121</v>
      </c>
      <c r="C36" s="123">
        <v>-49711237</v>
      </c>
      <c r="D36" s="2"/>
      <c r="E36" s="123">
        <v>-48110798</v>
      </c>
      <c r="G36" s="78"/>
    </row>
    <row r="37" spans="2:7" x14ac:dyDescent="0.2">
      <c r="C37" s="122">
        <f>SUM(C35:C36)</f>
        <v>31047478</v>
      </c>
      <c r="D37" s="2"/>
      <c r="E37" s="122">
        <f>SUM(E35:E36)</f>
        <v>32805886</v>
      </c>
      <c r="G37" s="107"/>
    </row>
    <row r="38" spans="2:7" x14ac:dyDescent="0.2">
      <c r="C38" s="35"/>
      <c r="D38" s="2"/>
      <c r="E38" s="35"/>
      <c r="G38" s="148"/>
    </row>
    <row r="39" spans="2:7" x14ac:dyDescent="0.2">
      <c r="B39" s="7" t="s">
        <v>62</v>
      </c>
      <c r="C39" s="121"/>
      <c r="D39" s="2"/>
      <c r="E39" s="121"/>
      <c r="G39" s="107"/>
    </row>
    <row r="40" spans="2:7" x14ac:dyDescent="0.2">
      <c r="B40" s="6" t="s">
        <v>62</v>
      </c>
      <c r="C40" s="121">
        <v>244700</v>
      </c>
      <c r="D40" s="2"/>
      <c r="E40" s="121">
        <v>244700</v>
      </c>
      <c r="G40" s="107"/>
    </row>
    <row r="41" spans="2:7" x14ac:dyDescent="0.2">
      <c r="B41" s="1" t="s">
        <v>74</v>
      </c>
      <c r="C41" s="123">
        <v>-2447</v>
      </c>
      <c r="D41" s="2"/>
      <c r="E41" s="123">
        <v>-2447</v>
      </c>
      <c r="G41" s="78"/>
    </row>
    <row r="42" spans="2:7" x14ac:dyDescent="0.2">
      <c r="C42" s="122">
        <f>SUM(C40:C41)</f>
        <v>242253</v>
      </c>
      <c r="D42" s="2"/>
      <c r="E42" s="122">
        <f>SUM(E40:E41)</f>
        <v>242253</v>
      </c>
      <c r="G42" s="107"/>
    </row>
    <row r="43" spans="2:7" x14ac:dyDescent="0.2">
      <c r="C43" s="35"/>
      <c r="D43" s="2"/>
      <c r="E43" s="35"/>
      <c r="G43" s="148"/>
    </row>
    <row r="44" spans="2:7" x14ac:dyDescent="0.2">
      <c r="B44" s="5" t="s">
        <v>24</v>
      </c>
      <c r="C44" s="35"/>
      <c r="D44" s="2"/>
      <c r="E44" s="35"/>
      <c r="G44" s="148"/>
    </row>
    <row r="45" spans="2:7" x14ac:dyDescent="0.2">
      <c r="B45" s="6" t="s">
        <v>24</v>
      </c>
      <c r="C45" s="121">
        <v>403945658</v>
      </c>
      <c r="D45" s="2"/>
      <c r="E45" s="121">
        <v>376308421</v>
      </c>
      <c r="G45" s="107"/>
    </row>
    <row r="46" spans="2:7" x14ac:dyDescent="0.2">
      <c r="B46" s="1" t="s">
        <v>25</v>
      </c>
      <c r="C46" s="123">
        <v>-87117182</v>
      </c>
      <c r="D46" s="2"/>
      <c r="E46" s="123">
        <v>-77516778</v>
      </c>
      <c r="G46" s="78"/>
    </row>
    <row r="47" spans="2:7" x14ac:dyDescent="0.2">
      <c r="C47" s="122">
        <f>SUM(C45:C46)</f>
        <v>316828476</v>
      </c>
      <c r="D47" s="2"/>
      <c r="E47" s="122">
        <f>SUM(E45:E46)</f>
        <v>298791643</v>
      </c>
      <c r="G47" s="107"/>
    </row>
    <row r="48" spans="2:7" x14ac:dyDescent="0.2">
      <c r="B48" s="5" t="s">
        <v>6</v>
      </c>
      <c r="C48" s="35"/>
      <c r="D48" s="2"/>
      <c r="E48" s="35"/>
      <c r="G48" s="148"/>
    </row>
    <row r="49" spans="2:7" x14ac:dyDescent="0.2">
      <c r="B49" s="1" t="s">
        <v>26</v>
      </c>
      <c r="C49" s="121">
        <v>65431462</v>
      </c>
      <c r="D49" s="2"/>
      <c r="E49" s="121">
        <v>68547811</v>
      </c>
      <c r="G49" s="107"/>
    </row>
    <row r="50" spans="2:7" x14ac:dyDescent="0.2">
      <c r="B50" s="1" t="s">
        <v>75</v>
      </c>
      <c r="C50" s="121">
        <v>7869527</v>
      </c>
      <c r="D50" s="2"/>
      <c r="E50" s="121">
        <v>7869527</v>
      </c>
      <c r="G50" s="107"/>
    </row>
    <row r="51" spans="2:7" x14ac:dyDescent="0.2">
      <c r="B51" s="1" t="s">
        <v>27</v>
      </c>
      <c r="C51" s="121">
        <v>5036484</v>
      </c>
      <c r="D51" s="2"/>
      <c r="E51" s="121">
        <v>5144713</v>
      </c>
      <c r="G51" s="107"/>
    </row>
    <row r="52" spans="2:7" x14ac:dyDescent="0.2">
      <c r="B52" s="1" t="s">
        <v>76</v>
      </c>
      <c r="C52" s="123">
        <v>-6394669</v>
      </c>
      <c r="D52" s="2"/>
      <c r="E52" s="123">
        <v>-5042255</v>
      </c>
      <c r="G52" s="78"/>
    </row>
    <row r="53" spans="2:7" x14ac:dyDescent="0.2">
      <c r="C53" s="122">
        <f>SUM(C49:C52)</f>
        <v>71942804</v>
      </c>
      <c r="D53" s="39"/>
      <c r="E53" s="122">
        <f>SUM(E49:E52)</f>
        <v>76519796</v>
      </c>
      <c r="G53" s="107"/>
    </row>
    <row r="54" spans="2:7" x14ac:dyDescent="0.2">
      <c r="C54" s="35"/>
      <c r="D54" s="39"/>
      <c r="E54" s="35"/>
      <c r="G54" s="148"/>
    </row>
    <row r="55" spans="2:7" ht="13.5" thickBot="1" x14ac:dyDescent="0.25">
      <c r="B55" s="7" t="s">
        <v>7</v>
      </c>
      <c r="C55" s="43">
        <f>SUM(C17+C22+C30+C32+C37+C42+C47+C53)</f>
        <v>9962003582</v>
      </c>
      <c r="D55" s="40"/>
      <c r="E55" s="43">
        <f>SUM(E17+E22+E30+E32+E37+E42+E47+E53)</f>
        <v>9596276595</v>
      </c>
      <c r="G55" s="149"/>
    </row>
    <row r="56" spans="2:7" ht="13.5" thickTop="1" x14ac:dyDescent="0.2">
      <c r="C56" s="35"/>
      <c r="E56" s="35"/>
      <c r="G56" s="148"/>
    </row>
    <row r="57" spans="2:7" x14ac:dyDescent="0.2">
      <c r="B57" s="1" t="s">
        <v>60</v>
      </c>
      <c r="C57" s="121">
        <v>719568047</v>
      </c>
      <c r="D57" s="37"/>
      <c r="E57" s="121">
        <v>674686605</v>
      </c>
      <c r="G57" s="107"/>
    </row>
    <row r="58" spans="2:7" x14ac:dyDescent="0.2">
      <c r="B58" s="1" t="s">
        <v>28</v>
      </c>
      <c r="C58" s="121">
        <v>26370494746</v>
      </c>
      <c r="D58" s="37"/>
      <c r="E58" s="121">
        <v>23961346037</v>
      </c>
      <c r="G58" s="107"/>
    </row>
    <row r="59" spans="2:7" x14ac:dyDescent="0.2">
      <c r="D59" s="41"/>
      <c r="E59" s="10"/>
    </row>
    <row r="60" spans="2:7" x14ac:dyDescent="0.2">
      <c r="C60" s="15"/>
      <c r="D60" s="41"/>
      <c r="E60" s="10"/>
    </row>
    <row r="61" spans="2:7" x14ac:dyDescent="0.2">
      <c r="C61" s="15"/>
    </row>
    <row r="62" spans="2:7" x14ac:dyDescent="0.2">
      <c r="C62" s="40"/>
    </row>
    <row r="63" spans="2:7" ht="15" x14ac:dyDescent="0.3">
      <c r="B63" s="11"/>
      <c r="C63" s="11"/>
      <c r="D63" s="42"/>
      <c r="E63" s="11"/>
    </row>
  </sheetData>
  <mergeCells count="4">
    <mergeCell ref="B3:E3"/>
    <mergeCell ref="B4:E4"/>
    <mergeCell ref="B5:E5"/>
    <mergeCell ref="B6:E6"/>
  </mergeCells>
  <phoneticPr fontId="0" type="noConversion"/>
  <printOptions horizontalCentered="1"/>
  <pageMargins left="0.43" right="0.6" top="0.89" bottom="0.36" header="0.71" footer="0"/>
  <pageSetup scale="94" firstPageNumber="0" orientation="portrait" r:id="rId1"/>
  <headerFooter alignWithMargins="0"/>
  <ignoredErrors>
    <ignoredError sqref="C8 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topLeftCell="A28" workbookViewId="0">
      <selection activeCell="H12" sqref="H12"/>
    </sheetView>
  </sheetViews>
  <sheetFormatPr baseColWidth="10" defaultColWidth="11" defaultRowHeight="12.75" x14ac:dyDescent="0.2"/>
  <cols>
    <col min="1" max="1" width="1.85546875" style="1" customWidth="1"/>
    <col min="2" max="2" width="49.42578125" style="1" customWidth="1"/>
    <col min="3" max="3" width="17.85546875" style="1" customWidth="1"/>
    <col min="4" max="4" width="7" style="36" customWidth="1"/>
    <col min="5" max="5" width="16.85546875" style="1" customWidth="1"/>
    <col min="6" max="6" width="11" style="1"/>
    <col min="7" max="7" width="13.7109375" style="1" customWidth="1"/>
    <col min="8" max="16384" width="11" style="1"/>
  </cols>
  <sheetData>
    <row r="4" spans="2:7" ht="18" x14ac:dyDescent="0.25">
      <c r="B4" s="165" t="s">
        <v>1</v>
      </c>
      <c r="C4" s="165"/>
      <c r="D4" s="165"/>
      <c r="E4" s="165"/>
    </row>
    <row r="5" spans="2:7" x14ac:dyDescent="0.2">
      <c r="B5" s="163" t="s">
        <v>112</v>
      </c>
      <c r="C5" s="163"/>
      <c r="D5" s="163"/>
      <c r="E5" s="163"/>
    </row>
    <row r="6" spans="2:7" x14ac:dyDescent="0.2">
      <c r="B6" s="164" t="s">
        <v>154</v>
      </c>
      <c r="C6" s="164"/>
      <c r="D6" s="164"/>
      <c r="E6" s="164"/>
    </row>
    <row r="7" spans="2:7" x14ac:dyDescent="0.2">
      <c r="B7" s="163" t="s">
        <v>77</v>
      </c>
      <c r="C7" s="163"/>
      <c r="D7" s="163"/>
      <c r="E7" s="163"/>
    </row>
    <row r="8" spans="2:7" ht="15" customHeight="1" x14ac:dyDescent="0.2"/>
    <row r="9" spans="2:7" ht="15" customHeight="1" x14ac:dyDescent="0.2">
      <c r="C9" s="30">
        <v>2018</v>
      </c>
      <c r="E9" s="30">
        <v>2017</v>
      </c>
    </row>
    <row r="10" spans="2:7" x14ac:dyDescent="0.2">
      <c r="B10" s="5" t="s">
        <v>57</v>
      </c>
      <c r="C10" s="151" t="s">
        <v>148</v>
      </c>
      <c r="D10" s="150"/>
      <c r="E10" s="151" t="s">
        <v>148</v>
      </c>
      <c r="F10" s="145"/>
    </row>
    <row r="12" spans="2:7" ht="15.75" x14ac:dyDescent="0.25">
      <c r="B12" s="5" t="s">
        <v>29</v>
      </c>
      <c r="D12" s="4"/>
    </row>
    <row r="13" spans="2:7" ht="15.75" x14ac:dyDescent="0.25">
      <c r="B13" s="5"/>
      <c r="D13" s="4"/>
    </row>
    <row r="14" spans="2:7" x14ac:dyDescent="0.2">
      <c r="B14" s="5" t="s">
        <v>30</v>
      </c>
      <c r="D14" s="2"/>
    </row>
    <row r="15" spans="2:7" x14ac:dyDescent="0.2">
      <c r="B15" s="1" t="s">
        <v>31</v>
      </c>
      <c r="C15" s="78">
        <v>2668282931</v>
      </c>
      <c r="D15" s="2"/>
      <c r="E15" s="78">
        <v>2324634113</v>
      </c>
      <c r="G15" s="78"/>
    </row>
    <row r="16" spans="2:7" x14ac:dyDescent="0.2">
      <c r="B16" s="1" t="s">
        <v>32</v>
      </c>
      <c r="C16" s="78">
        <v>162718</v>
      </c>
      <c r="D16" s="2"/>
      <c r="E16" s="78">
        <v>167718</v>
      </c>
      <c r="G16" s="78"/>
    </row>
    <row r="17" spans="2:7" x14ac:dyDescent="0.2">
      <c r="B17" s="1" t="s">
        <v>33</v>
      </c>
      <c r="C17" s="79">
        <v>20283</v>
      </c>
      <c r="D17" s="2"/>
      <c r="E17" s="79">
        <v>19860</v>
      </c>
      <c r="G17" s="78"/>
    </row>
    <row r="18" spans="2:7" x14ac:dyDescent="0.2">
      <c r="C18" s="82">
        <f>SUM(C15:C17)</f>
        <v>2668465932</v>
      </c>
      <c r="D18" s="2"/>
      <c r="E18" s="82">
        <f>SUM(E15:E17)</f>
        <v>2324821691</v>
      </c>
      <c r="G18" s="78"/>
    </row>
    <row r="19" spans="2:7" x14ac:dyDescent="0.2">
      <c r="C19" s="78"/>
      <c r="D19" s="2"/>
      <c r="E19" s="78"/>
      <c r="G19" s="78"/>
    </row>
    <row r="20" spans="2:7" x14ac:dyDescent="0.2">
      <c r="B20" s="5" t="s">
        <v>120</v>
      </c>
      <c r="C20" s="78"/>
      <c r="D20" s="2"/>
      <c r="E20" s="78"/>
      <c r="G20" s="78"/>
    </row>
    <row r="21" spans="2:7" x14ac:dyDescent="0.2">
      <c r="B21" s="1" t="s">
        <v>79</v>
      </c>
      <c r="C21" s="78">
        <v>43832586</v>
      </c>
      <c r="D21" s="14"/>
      <c r="E21" s="78">
        <v>38782502</v>
      </c>
      <c r="G21" s="78"/>
    </row>
    <row r="22" spans="2:7" x14ac:dyDescent="0.2">
      <c r="B22" s="1" t="s">
        <v>111</v>
      </c>
      <c r="C22" s="80"/>
      <c r="D22" s="14"/>
      <c r="E22" s="80">
        <v>0</v>
      </c>
      <c r="G22" s="78"/>
    </row>
    <row r="23" spans="2:7" x14ac:dyDescent="0.2">
      <c r="C23" s="83">
        <f>C21+C22</f>
        <v>43832586</v>
      </c>
      <c r="D23" s="14"/>
      <c r="E23" s="83">
        <f>SUM(E21:E22)</f>
        <v>38782502</v>
      </c>
      <c r="G23" s="78"/>
    </row>
    <row r="24" spans="2:7" x14ac:dyDescent="0.2">
      <c r="C24" s="78"/>
      <c r="D24" s="2"/>
      <c r="E24" s="78"/>
      <c r="G24" s="78"/>
    </row>
    <row r="25" spans="2:7" x14ac:dyDescent="0.2">
      <c r="C25" s="78"/>
      <c r="D25" s="2"/>
      <c r="E25" s="78"/>
      <c r="G25" s="36"/>
    </row>
    <row r="26" spans="2:7" x14ac:dyDescent="0.2">
      <c r="B26" s="7" t="s">
        <v>34</v>
      </c>
      <c r="G26" s="36"/>
    </row>
    <row r="27" spans="2:7" x14ac:dyDescent="0.2">
      <c r="G27" s="36"/>
    </row>
    <row r="28" spans="2:7" x14ac:dyDescent="0.2">
      <c r="B28" s="7" t="s">
        <v>35</v>
      </c>
      <c r="G28" s="36"/>
    </row>
    <row r="29" spans="2:7" x14ac:dyDescent="0.2">
      <c r="B29" s="1" t="s">
        <v>36</v>
      </c>
      <c r="C29" s="9">
        <v>5345880754</v>
      </c>
      <c r="D29" s="37"/>
      <c r="E29" s="9">
        <v>5394904885</v>
      </c>
      <c r="G29" s="37"/>
    </row>
    <row r="30" spans="2:7" x14ac:dyDescent="0.2">
      <c r="B30" s="6" t="s">
        <v>33</v>
      </c>
      <c r="C30" s="12">
        <v>3364233</v>
      </c>
      <c r="D30" s="37"/>
      <c r="E30" s="12">
        <v>3075387</v>
      </c>
      <c r="G30" s="37"/>
    </row>
    <row r="31" spans="2:7" x14ac:dyDescent="0.2">
      <c r="C31" s="44">
        <f>SUM(C29:C30)</f>
        <v>5349244987</v>
      </c>
      <c r="D31" s="37"/>
      <c r="E31" s="44">
        <f>SUM(E29:E30)</f>
        <v>5397980272</v>
      </c>
      <c r="G31" s="37"/>
    </row>
    <row r="32" spans="2:7" x14ac:dyDescent="0.2">
      <c r="C32" s="78"/>
      <c r="D32" s="2"/>
      <c r="E32" s="78"/>
      <c r="G32" s="78"/>
    </row>
    <row r="33" spans="2:7" x14ac:dyDescent="0.2">
      <c r="B33" s="5" t="s">
        <v>8</v>
      </c>
      <c r="C33" s="79">
        <v>147194656</v>
      </c>
      <c r="D33" s="2"/>
      <c r="E33" s="79">
        <v>134872638</v>
      </c>
      <c r="G33" s="78"/>
    </row>
    <row r="34" spans="2:7" x14ac:dyDescent="0.2">
      <c r="B34" s="1" t="s">
        <v>1</v>
      </c>
      <c r="G34" s="36"/>
    </row>
    <row r="35" spans="2:7" x14ac:dyDescent="0.2">
      <c r="C35" s="78"/>
      <c r="D35" s="2"/>
      <c r="E35" s="78"/>
      <c r="G35" s="78"/>
    </row>
    <row r="36" spans="2:7" ht="13.5" thickBot="1" x14ac:dyDescent="0.25">
      <c r="B36" s="5" t="s">
        <v>9</v>
      </c>
      <c r="C36" s="125">
        <f>SUM(C18,C23,C31,C33)</f>
        <v>8208738161</v>
      </c>
      <c r="D36" s="38"/>
      <c r="E36" s="125">
        <f>SUM(E18,E23,E31,E33)</f>
        <v>7896457103</v>
      </c>
      <c r="G36" s="84"/>
    </row>
    <row r="37" spans="2:7" x14ac:dyDescent="0.2">
      <c r="C37" s="78"/>
      <c r="D37" s="2"/>
      <c r="E37" s="78"/>
      <c r="G37" s="78"/>
    </row>
    <row r="38" spans="2:7" x14ac:dyDescent="0.2">
      <c r="C38" s="78"/>
      <c r="D38" s="2"/>
      <c r="E38" s="78"/>
      <c r="G38" s="78"/>
    </row>
    <row r="39" spans="2:7" x14ac:dyDescent="0.2">
      <c r="B39" s="7" t="s">
        <v>10</v>
      </c>
      <c r="C39" s="78"/>
      <c r="D39" s="2"/>
      <c r="E39" s="78"/>
      <c r="G39" s="36"/>
    </row>
    <row r="40" spans="2:7" x14ac:dyDescent="0.2">
      <c r="B40" s="1" t="s">
        <v>11</v>
      </c>
      <c r="C40" s="78">
        <v>202277066</v>
      </c>
      <c r="D40" s="2"/>
      <c r="E40" s="78">
        <v>190409869</v>
      </c>
      <c r="G40" s="78"/>
    </row>
    <row r="41" spans="2:7" x14ac:dyDescent="0.2">
      <c r="B41" s="1" t="s">
        <v>37</v>
      </c>
      <c r="C41" s="78">
        <v>1466927832</v>
      </c>
      <c r="D41" s="2"/>
      <c r="E41" s="78">
        <v>1400843487</v>
      </c>
      <c r="G41" s="78"/>
    </row>
    <row r="42" spans="2:7" x14ac:dyDescent="0.2">
      <c r="B42" s="1" t="s">
        <v>12</v>
      </c>
      <c r="C42" s="80">
        <v>84060523</v>
      </c>
      <c r="D42" s="2"/>
      <c r="E42" s="80">
        <v>108566136</v>
      </c>
      <c r="G42" s="78"/>
    </row>
    <row r="43" spans="2:7" x14ac:dyDescent="0.2">
      <c r="C43" s="78"/>
      <c r="D43" s="2"/>
      <c r="E43" s="78"/>
      <c r="G43" s="78"/>
    </row>
    <row r="44" spans="2:7" ht="13.5" thickBot="1" x14ac:dyDescent="0.25">
      <c r="B44" s="7" t="s">
        <v>38</v>
      </c>
      <c r="C44" s="81">
        <f>SUM(C40:C42)</f>
        <v>1753265421</v>
      </c>
      <c r="D44" s="2"/>
      <c r="E44" s="81">
        <f>SUM(E40:E42)</f>
        <v>1699819492</v>
      </c>
      <c r="G44" s="78"/>
    </row>
    <row r="45" spans="2:7" x14ac:dyDescent="0.2">
      <c r="C45" s="78"/>
      <c r="D45" s="2"/>
      <c r="E45" s="78"/>
      <c r="G45" s="78"/>
    </row>
    <row r="46" spans="2:7" ht="13.5" thickBot="1" x14ac:dyDescent="0.25">
      <c r="B46" s="5" t="s">
        <v>13</v>
      </c>
      <c r="C46" s="126">
        <f>SUM(C36+C44)</f>
        <v>9962003582</v>
      </c>
      <c r="D46" s="38"/>
      <c r="E46" s="126">
        <f>SUM(E36+E44)</f>
        <v>9596276595</v>
      </c>
      <c r="G46" s="84"/>
    </row>
    <row r="47" spans="2:7" ht="13.5" thickTop="1" x14ac:dyDescent="0.2">
      <c r="G47" s="36"/>
    </row>
    <row r="48" spans="2:7" x14ac:dyDescent="0.2">
      <c r="G48" s="36"/>
    </row>
    <row r="49" spans="2:7" x14ac:dyDescent="0.2">
      <c r="B49" s="1" t="s">
        <v>61</v>
      </c>
      <c r="C49" s="9">
        <v>719568047</v>
      </c>
      <c r="D49" s="37"/>
      <c r="E49" s="9">
        <v>674686605</v>
      </c>
      <c r="G49" s="37"/>
    </row>
    <row r="50" spans="2:7" x14ac:dyDescent="0.2">
      <c r="B50" s="1" t="s">
        <v>28</v>
      </c>
      <c r="C50" s="9">
        <v>-26370494746</v>
      </c>
      <c r="D50" s="37"/>
      <c r="E50" s="9">
        <v>-23961346037</v>
      </c>
      <c r="G50" s="37"/>
    </row>
  </sheetData>
  <mergeCells count="4">
    <mergeCell ref="B4:E4"/>
    <mergeCell ref="B5:E5"/>
    <mergeCell ref="B6:E6"/>
    <mergeCell ref="B7:E7"/>
  </mergeCells>
  <phoneticPr fontId="0" type="noConversion"/>
  <pageMargins left="0.79" right="0.78749999999999998" top="1.1499999999999999" bottom="0.78749999999999998" header="0.43" footer="0"/>
  <pageSetup scale="9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5"/>
  <sheetViews>
    <sheetView showGridLines="0" topLeftCell="A37" workbookViewId="0">
      <selection activeCell="G15" sqref="G15"/>
    </sheetView>
  </sheetViews>
  <sheetFormatPr baseColWidth="10" defaultColWidth="11" defaultRowHeight="12.75" x14ac:dyDescent="0.2"/>
  <cols>
    <col min="1" max="1" width="1.7109375" style="1" customWidth="1"/>
    <col min="2" max="2" width="43.5703125" style="1" customWidth="1"/>
    <col min="3" max="3" width="22.140625" style="1" customWidth="1"/>
    <col min="4" max="4" width="2.28515625" style="1" customWidth="1"/>
    <col min="5" max="5" width="20.42578125" style="1" customWidth="1"/>
    <col min="6" max="6" width="11" style="1"/>
    <col min="7" max="7" width="20.7109375" style="1" customWidth="1"/>
    <col min="8" max="16384" width="11" style="1"/>
  </cols>
  <sheetData>
    <row r="2" spans="2:7" ht="18" x14ac:dyDescent="0.25">
      <c r="B2" s="165" t="s">
        <v>1</v>
      </c>
      <c r="C2" s="165"/>
      <c r="D2" s="165"/>
      <c r="E2" s="165"/>
    </row>
    <row r="3" spans="2:7" x14ac:dyDescent="0.2">
      <c r="B3" s="163" t="s">
        <v>113</v>
      </c>
      <c r="C3" s="163"/>
      <c r="D3" s="163"/>
      <c r="E3" s="163"/>
      <c r="F3" s="28"/>
    </row>
    <row r="4" spans="2:7" x14ac:dyDescent="0.2">
      <c r="B4" s="166" t="s">
        <v>155</v>
      </c>
      <c r="C4" s="166"/>
      <c r="D4" s="166"/>
      <c r="E4" s="166"/>
      <c r="F4" s="28"/>
    </row>
    <row r="5" spans="2:7" x14ac:dyDescent="0.2">
      <c r="B5" s="163" t="s">
        <v>77</v>
      </c>
      <c r="C5" s="163"/>
      <c r="D5" s="163"/>
      <c r="E5" s="163"/>
      <c r="F5" s="28"/>
    </row>
    <row r="6" spans="2:7" ht="15" x14ac:dyDescent="0.2">
      <c r="B6" s="13"/>
      <c r="C6" s="13"/>
    </row>
    <row r="7" spans="2:7" ht="15" x14ac:dyDescent="0.2">
      <c r="B7" s="13"/>
      <c r="C7" s="75">
        <v>2018</v>
      </c>
      <c r="E7" s="30">
        <v>2017</v>
      </c>
    </row>
    <row r="8" spans="2:7" ht="15.75" x14ac:dyDescent="0.25">
      <c r="B8" s="3" t="s">
        <v>55</v>
      </c>
      <c r="C8" s="146" t="s">
        <v>148</v>
      </c>
      <c r="D8" s="145"/>
      <c r="E8" s="146" t="s">
        <v>148</v>
      </c>
    </row>
    <row r="9" spans="2:7" x14ac:dyDescent="0.2">
      <c r="C9" s="145"/>
      <c r="D9" s="145"/>
      <c r="E9" s="145"/>
    </row>
    <row r="10" spans="2:7" x14ac:dyDescent="0.2">
      <c r="B10" s="1" t="s">
        <v>39</v>
      </c>
      <c r="C10" s="78">
        <v>779709680</v>
      </c>
      <c r="D10" s="33"/>
      <c r="E10" s="78">
        <v>849273822</v>
      </c>
      <c r="G10" s="78"/>
    </row>
    <row r="11" spans="2:7" x14ac:dyDescent="0.2">
      <c r="B11" s="1" t="s">
        <v>69</v>
      </c>
      <c r="C11" s="78">
        <v>334802401</v>
      </c>
      <c r="D11" s="32"/>
      <c r="E11" s="78">
        <v>267015727</v>
      </c>
      <c r="G11" s="78"/>
    </row>
    <row r="12" spans="2:7" x14ac:dyDescent="0.2">
      <c r="B12" s="1" t="s">
        <v>80</v>
      </c>
      <c r="C12" s="79">
        <v>0</v>
      </c>
      <c r="D12" s="32"/>
      <c r="E12" s="79">
        <v>25320281</v>
      </c>
      <c r="G12" s="78"/>
    </row>
    <row r="13" spans="2:7" x14ac:dyDescent="0.2">
      <c r="C13" s="82">
        <f>SUM(C10:C12)</f>
        <v>1114512081</v>
      </c>
      <c r="D13" s="32"/>
      <c r="E13" s="82">
        <f>SUM(E10:E12)</f>
        <v>1141609830</v>
      </c>
      <c r="G13" s="84"/>
    </row>
    <row r="14" spans="2:7" x14ac:dyDescent="0.2">
      <c r="C14" s="78"/>
      <c r="D14" s="32"/>
      <c r="E14" s="78"/>
      <c r="G14" s="78"/>
    </row>
    <row r="15" spans="2:7" x14ac:dyDescent="0.2">
      <c r="B15" s="5" t="s">
        <v>56</v>
      </c>
      <c r="C15" s="78"/>
      <c r="D15" s="32"/>
      <c r="E15" s="78"/>
      <c r="G15" s="78"/>
    </row>
    <row r="16" spans="2:7" x14ac:dyDescent="0.2">
      <c r="B16" s="1" t="s">
        <v>54</v>
      </c>
      <c r="C16" s="78">
        <v>-393127317</v>
      </c>
      <c r="D16" s="32"/>
      <c r="E16" s="78">
        <v>-423866256</v>
      </c>
      <c r="G16" s="78"/>
    </row>
    <row r="17" spans="2:7" x14ac:dyDescent="0.2">
      <c r="B17" s="1" t="s">
        <v>70</v>
      </c>
      <c r="C17" s="80">
        <v>-56004589</v>
      </c>
      <c r="D17" s="32"/>
      <c r="E17" s="80">
        <v>-30045031</v>
      </c>
      <c r="G17" s="78"/>
    </row>
    <row r="18" spans="2:7" x14ac:dyDescent="0.2">
      <c r="C18" s="82">
        <f>SUM(C16:C17)</f>
        <v>-449131906</v>
      </c>
      <c r="D18" s="32"/>
      <c r="E18" s="82">
        <f>SUM(E16:E17)</f>
        <v>-453911287</v>
      </c>
      <c r="G18" s="84"/>
    </row>
    <row r="19" spans="2:7" x14ac:dyDescent="0.2">
      <c r="C19" s="78"/>
      <c r="D19" s="32"/>
      <c r="E19" s="78"/>
      <c r="G19" s="78"/>
    </row>
    <row r="20" spans="2:7" ht="13.5" thickBot="1" x14ac:dyDescent="0.25">
      <c r="B20" s="5" t="s">
        <v>40</v>
      </c>
      <c r="C20" s="81">
        <f>SUM(C13,C18)</f>
        <v>665380175</v>
      </c>
      <c r="D20" s="32"/>
      <c r="E20" s="81">
        <f>SUM(E13,E18)</f>
        <v>687698543</v>
      </c>
      <c r="G20" s="78"/>
    </row>
    <row r="21" spans="2:7" x14ac:dyDescent="0.2">
      <c r="C21" s="78"/>
      <c r="D21" s="32"/>
      <c r="E21" s="78"/>
      <c r="G21" s="78"/>
    </row>
    <row r="22" spans="2:7" x14ac:dyDescent="0.2">
      <c r="B22" s="5" t="s">
        <v>41</v>
      </c>
      <c r="C22" s="78">
        <v>-24268987</v>
      </c>
      <c r="D22" s="32"/>
      <c r="E22" s="78">
        <v>-50176848</v>
      </c>
      <c r="G22" s="78"/>
    </row>
    <row r="23" spans="2:7" x14ac:dyDescent="0.2">
      <c r="B23" s="5" t="s">
        <v>71</v>
      </c>
      <c r="C23" s="80">
        <v>0</v>
      </c>
      <c r="D23" s="32"/>
      <c r="E23" s="80">
        <v>-1131608</v>
      </c>
      <c r="G23" s="78"/>
    </row>
    <row r="24" spans="2:7" x14ac:dyDescent="0.2">
      <c r="B24" s="5"/>
      <c r="C24" s="82">
        <f>SUM(C22:C23)</f>
        <v>-24268987</v>
      </c>
      <c r="D24" s="32"/>
      <c r="E24" s="82">
        <f>SUM(E22:E23)</f>
        <v>-51308456</v>
      </c>
      <c r="G24" s="84"/>
    </row>
    <row r="25" spans="2:7" x14ac:dyDescent="0.2">
      <c r="C25" s="78"/>
      <c r="D25" s="32"/>
      <c r="E25" s="78"/>
      <c r="G25" s="78"/>
    </row>
    <row r="26" spans="2:7" x14ac:dyDescent="0.2">
      <c r="B26" s="5" t="s">
        <v>42</v>
      </c>
      <c r="C26" s="78">
        <f>SUM(C20,C24)</f>
        <v>641111188</v>
      </c>
      <c r="D26" s="32"/>
      <c r="E26" s="78">
        <f>SUM(E20,E24)</f>
        <v>636390087</v>
      </c>
      <c r="G26" s="78"/>
    </row>
    <row r="27" spans="2:7" x14ac:dyDescent="0.2">
      <c r="B27" s="5"/>
      <c r="C27" s="78"/>
      <c r="D27" s="32"/>
      <c r="E27" s="78"/>
      <c r="G27" s="78"/>
    </row>
    <row r="28" spans="2:7" x14ac:dyDescent="0.2">
      <c r="B28" s="1" t="s">
        <v>63</v>
      </c>
      <c r="C28" s="78">
        <v>3364199</v>
      </c>
      <c r="D28" s="32"/>
      <c r="E28" s="78">
        <v>1599235</v>
      </c>
      <c r="G28" s="78"/>
    </row>
    <row r="29" spans="2:7" x14ac:dyDescent="0.2">
      <c r="B29" s="5"/>
      <c r="C29" s="78"/>
      <c r="D29" s="32"/>
      <c r="E29" s="78"/>
      <c r="G29" s="78"/>
    </row>
    <row r="30" spans="2:7" x14ac:dyDescent="0.2">
      <c r="B30" s="5" t="s">
        <v>0</v>
      </c>
      <c r="C30" s="78" t="s">
        <v>1</v>
      </c>
      <c r="D30" s="32"/>
      <c r="E30" s="78" t="s">
        <v>1</v>
      </c>
      <c r="G30" s="78"/>
    </row>
    <row r="31" spans="2:7" x14ac:dyDescent="0.2">
      <c r="B31" s="1" t="s">
        <v>52</v>
      </c>
      <c r="C31" s="78">
        <v>45339429</v>
      </c>
      <c r="D31" s="32"/>
      <c r="E31" s="78">
        <v>44565781</v>
      </c>
      <c r="G31" s="78"/>
    </row>
    <row r="32" spans="2:7" x14ac:dyDescent="0.2">
      <c r="B32" s="1" t="s">
        <v>53</v>
      </c>
      <c r="C32" s="78">
        <v>1777080</v>
      </c>
      <c r="D32" s="32"/>
      <c r="E32" s="78">
        <v>2311343</v>
      </c>
      <c r="G32" s="78"/>
    </row>
    <row r="33" spans="2:7" x14ac:dyDescent="0.2">
      <c r="B33" s="1" t="s">
        <v>81</v>
      </c>
      <c r="C33" s="79">
        <v>82458279</v>
      </c>
      <c r="D33" s="32"/>
      <c r="E33" s="79">
        <v>77564200</v>
      </c>
      <c r="G33" s="78"/>
    </row>
    <row r="34" spans="2:7" x14ac:dyDescent="0.2">
      <c r="C34" s="82">
        <f>SUM(C31:C33)</f>
        <v>129574788</v>
      </c>
      <c r="D34" s="32"/>
      <c r="E34" s="82">
        <f>SUM(E31:E33)</f>
        <v>124441324</v>
      </c>
      <c r="G34" s="84"/>
    </row>
    <row r="35" spans="2:7" x14ac:dyDescent="0.2">
      <c r="C35" s="78"/>
      <c r="D35" s="32"/>
      <c r="E35" s="78"/>
      <c r="G35" s="78"/>
    </row>
    <row r="36" spans="2:7" x14ac:dyDescent="0.2">
      <c r="B36" s="5" t="s">
        <v>2</v>
      </c>
      <c r="C36" s="78"/>
      <c r="D36" s="32"/>
      <c r="E36" s="78"/>
      <c r="G36" s="78"/>
    </row>
    <row r="37" spans="2:7" x14ac:dyDescent="0.2">
      <c r="B37" s="8" t="s">
        <v>52</v>
      </c>
      <c r="C37" s="78">
        <v>-63431704</v>
      </c>
      <c r="D37" s="32"/>
      <c r="E37" s="78">
        <v>-76457877</v>
      </c>
      <c r="G37" s="78"/>
    </row>
    <row r="38" spans="2:7" x14ac:dyDescent="0.2">
      <c r="B38" s="8" t="s">
        <v>68</v>
      </c>
      <c r="C38" s="79">
        <v>0</v>
      </c>
      <c r="D38" s="32"/>
      <c r="E38" s="79">
        <v>0</v>
      </c>
      <c r="G38" s="78"/>
    </row>
    <row r="39" spans="2:7" x14ac:dyDescent="0.2">
      <c r="B39" s="8"/>
      <c r="C39" s="82">
        <f>SUM(C37:C38)</f>
        <v>-63431704</v>
      </c>
      <c r="D39" s="32"/>
      <c r="E39" s="82">
        <f>SUM(E37:E38)</f>
        <v>-76457877</v>
      </c>
      <c r="G39" s="84"/>
    </row>
    <row r="40" spans="2:7" x14ac:dyDescent="0.2">
      <c r="B40" s="5"/>
      <c r="C40" s="78"/>
      <c r="D40" s="32"/>
      <c r="E40" s="78"/>
      <c r="G40" s="78"/>
    </row>
    <row r="41" spans="2:7" x14ac:dyDescent="0.2">
      <c r="B41" s="5" t="s">
        <v>43</v>
      </c>
      <c r="C41" s="78"/>
      <c r="D41" s="32"/>
      <c r="E41" s="78"/>
      <c r="G41" s="78"/>
    </row>
    <row r="42" spans="2:7" x14ac:dyDescent="0.2">
      <c r="B42" s="1" t="s">
        <v>72</v>
      </c>
      <c r="C42" s="78">
        <v>-294917490</v>
      </c>
      <c r="D42" s="32"/>
      <c r="E42" s="78">
        <v>-281393624</v>
      </c>
      <c r="G42" s="78"/>
    </row>
    <row r="43" spans="2:7" x14ac:dyDescent="0.2">
      <c r="B43" s="1" t="s">
        <v>44</v>
      </c>
      <c r="C43" s="78">
        <v>-67647154</v>
      </c>
      <c r="D43" s="32"/>
      <c r="E43" s="78">
        <v>-51521894</v>
      </c>
      <c r="G43" s="78"/>
    </row>
    <row r="44" spans="2:7" x14ac:dyDescent="0.2">
      <c r="B44" s="1" t="s">
        <v>45</v>
      </c>
      <c r="C44" s="78">
        <v>-29264639</v>
      </c>
      <c r="D44" s="32"/>
      <c r="E44" s="78">
        <v>-29268280</v>
      </c>
      <c r="G44" s="78"/>
    </row>
    <row r="45" spans="2:7" x14ac:dyDescent="0.2">
      <c r="B45" s="1" t="s">
        <v>46</v>
      </c>
      <c r="C45" s="78"/>
      <c r="D45" s="32"/>
      <c r="E45" s="78">
        <v>-14449162</v>
      </c>
      <c r="G45" s="78"/>
    </row>
    <row r="46" spans="2:7" x14ac:dyDescent="0.2">
      <c r="B46" s="1" t="s">
        <v>47</v>
      </c>
      <c r="C46" s="80">
        <v>-222597264</v>
      </c>
      <c r="D46" s="32"/>
      <c r="E46" s="80">
        <v>-202557906</v>
      </c>
      <c r="G46" s="78"/>
    </row>
    <row r="47" spans="2:7" x14ac:dyDescent="0.2">
      <c r="B47" s="5"/>
      <c r="C47" s="83">
        <f>SUM(C42:C46)</f>
        <v>-614426547</v>
      </c>
      <c r="D47" s="32"/>
      <c r="E47" s="83">
        <f>SUM(E42:E46)</f>
        <v>-579190866</v>
      </c>
      <c r="G47" s="84"/>
    </row>
    <row r="48" spans="2:7" x14ac:dyDescent="0.2">
      <c r="B48" s="5"/>
      <c r="C48" s="78"/>
      <c r="D48" s="32"/>
      <c r="E48" s="78"/>
      <c r="G48" s="78"/>
    </row>
    <row r="49" spans="2:7" ht="13.5" thickBot="1" x14ac:dyDescent="0.25">
      <c r="B49" s="5" t="s">
        <v>48</v>
      </c>
      <c r="C49" s="81">
        <f>C26+C34+C39+CA4939+C47+C28</f>
        <v>96191924</v>
      </c>
      <c r="D49" s="32"/>
      <c r="E49" s="81">
        <f>E26+E34+E39+CB4939+E47+E28</f>
        <v>106781903</v>
      </c>
      <c r="G49" s="78"/>
    </row>
    <row r="50" spans="2:7" x14ac:dyDescent="0.2">
      <c r="B50" s="5"/>
      <c r="C50" s="78"/>
      <c r="D50" s="32"/>
      <c r="E50" s="78"/>
      <c r="G50" s="78"/>
    </row>
    <row r="51" spans="2:7" x14ac:dyDescent="0.2">
      <c r="B51" s="5" t="s">
        <v>49</v>
      </c>
      <c r="C51" s="78" t="s">
        <v>1</v>
      </c>
      <c r="D51" s="32"/>
      <c r="E51" s="78" t="s">
        <v>1</v>
      </c>
      <c r="G51" s="78"/>
    </row>
    <row r="52" spans="2:7" x14ac:dyDescent="0.2">
      <c r="B52" s="1" t="s">
        <v>50</v>
      </c>
      <c r="C52" s="78">
        <v>12225995</v>
      </c>
      <c r="D52" s="32"/>
      <c r="E52" s="78">
        <v>25310364</v>
      </c>
      <c r="G52" s="78"/>
    </row>
    <row r="53" spans="2:7" x14ac:dyDescent="0.2">
      <c r="B53" s="1" t="s">
        <v>47</v>
      </c>
      <c r="C53" s="80">
        <v>-21057396</v>
      </c>
      <c r="D53" s="32"/>
      <c r="E53" s="80">
        <v>-21915130</v>
      </c>
      <c r="G53" s="78"/>
    </row>
    <row r="54" spans="2:7" x14ac:dyDescent="0.2">
      <c r="C54" s="84">
        <f>SUM(C52:C53)</f>
        <v>-8831401</v>
      </c>
      <c r="D54" s="32"/>
      <c r="E54" s="84">
        <f>SUM(E52:E53)</f>
        <v>3395234</v>
      </c>
      <c r="G54" s="84"/>
    </row>
    <row r="55" spans="2:7" x14ac:dyDescent="0.2">
      <c r="C55" s="78"/>
      <c r="D55" s="32"/>
      <c r="E55" s="78"/>
      <c r="G55" s="78"/>
    </row>
    <row r="56" spans="2:7" x14ac:dyDescent="0.2">
      <c r="B56" s="5" t="s">
        <v>73</v>
      </c>
      <c r="C56" s="79">
        <f>SUM(C49+C54)</f>
        <v>87360523</v>
      </c>
      <c r="D56" s="32"/>
      <c r="E56" s="79">
        <f>SUM(E49+E54)</f>
        <v>110177137</v>
      </c>
      <c r="G56" s="78"/>
    </row>
    <row r="57" spans="2:7" x14ac:dyDescent="0.2">
      <c r="D57" s="32"/>
      <c r="G57" s="36"/>
    </row>
    <row r="58" spans="2:7" x14ac:dyDescent="0.2">
      <c r="B58" s="1" t="s">
        <v>51</v>
      </c>
      <c r="C58" s="15">
        <v>-3300000</v>
      </c>
      <c r="D58" s="32"/>
      <c r="E58" s="15">
        <v>-1611001</v>
      </c>
      <c r="G58" s="154"/>
    </row>
    <row r="59" spans="2:7" ht="15" x14ac:dyDescent="0.2">
      <c r="B59" s="13"/>
      <c r="C59" s="15"/>
      <c r="D59" s="34"/>
      <c r="E59" s="15"/>
      <c r="G59" s="154"/>
    </row>
    <row r="60" spans="2:7" ht="16.5" thickBot="1" x14ac:dyDescent="0.3">
      <c r="B60" s="3" t="s">
        <v>3</v>
      </c>
      <c r="C60" s="70">
        <f>SUM(C56+C58)</f>
        <v>84060523</v>
      </c>
      <c r="D60" s="34"/>
      <c r="E60" s="70">
        <f>SUM(E56+E58)</f>
        <v>108566136</v>
      </c>
      <c r="G60" s="40"/>
    </row>
    <row r="61" spans="2:7" ht="16.5" thickTop="1" x14ac:dyDescent="0.25">
      <c r="B61" s="3"/>
      <c r="C61" s="16"/>
      <c r="E61" s="40"/>
    </row>
    <row r="62" spans="2:7" ht="15.75" x14ac:dyDescent="0.25">
      <c r="B62" s="20"/>
      <c r="C62" s="16"/>
      <c r="E62" s="40"/>
    </row>
    <row r="63" spans="2:7" ht="15" x14ac:dyDescent="0.2">
      <c r="B63" s="20"/>
      <c r="C63" s="21"/>
      <c r="E63" s="15"/>
    </row>
    <row r="64" spans="2:7" ht="15" x14ac:dyDescent="0.2">
      <c r="B64" s="17" t="s">
        <v>115</v>
      </c>
      <c r="C64" s="17"/>
      <c r="D64" s="13"/>
      <c r="E64" s="71"/>
    </row>
    <row r="65" spans="2:5" ht="15" x14ac:dyDescent="0.2">
      <c r="B65" s="17" t="s">
        <v>144</v>
      </c>
      <c r="C65" s="17"/>
      <c r="D65" s="13"/>
      <c r="E65" s="71"/>
    </row>
    <row r="66" spans="2:5" ht="15" x14ac:dyDescent="0.2">
      <c r="B66" s="20"/>
      <c r="C66" s="20"/>
      <c r="D66" s="13"/>
    </row>
    <row r="67" spans="2:5" ht="15" x14ac:dyDescent="0.2">
      <c r="B67" s="18"/>
      <c r="D67" s="19"/>
    </row>
    <row r="68" spans="2:5" ht="15" x14ac:dyDescent="0.2">
      <c r="B68" s="20"/>
      <c r="C68" s="20"/>
      <c r="D68" s="13"/>
    </row>
    <row r="69" spans="2:5" ht="15" x14ac:dyDescent="0.2">
      <c r="B69" s="20"/>
      <c r="C69" s="20"/>
    </row>
    <row r="70" spans="2:5" ht="15" x14ac:dyDescent="0.2">
      <c r="B70" s="20"/>
      <c r="C70" s="20"/>
    </row>
    <row r="71" spans="2:5" ht="15" x14ac:dyDescent="0.2">
      <c r="B71" s="20"/>
      <c r="C71" s="20"/>
    </row>
    <row r="72" spans="2:5" ht="15" x14ac:dyDescent="0.2">
      <c r="B72" s="20"/>
      <c r="C72" s="20"/>
    </row>
    <row r="73" spans="2:5" ht="15" x14ac:dyDescent="0.2">
      <c r="B73" s="20"/>
      <c r="C73" s="20"/>
    </row>
    <row r="74" spans="2:5" ht="15" x14ac:dyDescent="0.2">
      <c r="B74" s="20"/>
      <c r="C74" s="20"/>
    </row>
    <row r="75" spans="2:5" ht="15" x14ac:dyDescent="0.2">
      <c r="B75" s="20"/>
      <c r="C75" s="20"/>
    </row>
  </sheetData>
  <mergeCells count="4">
    <mergeCell ref="B2:E2"/>
    <mergeCell ref="B3:E3"/>
    <mergeCell ref="B4:E4"/>
    <mergeCell ref="B5:E5"/>
  </mergeCells>
  <phoneticPr fontId="0" type="noConversion"/>
  <printOptions horizontalCentered="1" verticalCentered="1"/>
  <pageMargins left="0.21" right="0.3" top="1.1299999999999999" bottom="0.64" header="0.49" footer="0"/>
  <pageSetup scale="76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25" zoomScaleNormal="100" workbookViewId="0">
      <selection activeCell="G20" sqref="G20"/>
    </sheetView>
  </sheetViews>
  <sheetFormatPr baseColWidth="10" defaultRowHeight="12.75" x14ac:dyDescent="0.2"/>
  <cols>
    <col min="1" max="1" width="2.85546875" style="29" customWidth="1"/>
    <col min="2" max="2" width="45" style="29" customWidth="1"/>
    <col min="3" max="3" width="20" style="133" customWidth="1"/>
    <col min="4" max="4" width="8.28515625" style="31" customWidth="1"/>
    <col min="5" max="5" width="18.7109375" style="29" customWidth="1"/>
    <col min="6" max="225" width="11.42578125" style="29"/>
    <col min="226" max="226" width="69.140625" style="29" bestFit="1" customWidth="1"/>
    <col min="227" max="227" width="24.42578125" style="29" customWidth="1"/>
    <col min="228" max="481" width="11.42578125" style="29"/>
    <col min="482" max="482" width="69.140625" style="29" bestFit="1" customWidth="1"/>
    <col min="483" max="483" width="24.42578125" style="29" customWidth="1"/>
    <col min="484" max="737" width="11.42578125" style="29"/>
    <col min="738" max="738" width="69.140625" style="29" bestFit="1" customWidth="1"/>
    <col min="739" max="739" width="24.42578125" style="29" customWidth="1"/>
    <col min="740" max="993" width="11.42578125" style="29"/>
    <col min="994" max="994" width="69.140625" style="29" bestFit="1" customWidth="1"/>
    <col min="995" max="995" width="24.42578125" style="29" customWidth="1"/>
    <col min="996" max="1249" width="11.42578125" style="29"/>
    <col min="1250" max="1250" width="69.140625" style="29" bestFit="1" customWidth="1"/>
    <col min="1251" max="1251" width="24.42578125" style="29" customWidth="1"/>
    <col min="1252" max="1505" width="11.42578125" style="29"/>
    <col min="1506" max="1506" width="69.140625" style="29" bestFit="1" customWidth="1"/>
    <col min="1507" max="1507" width="24.42578125" style="29" customWidth="1"/>
    <col min="1508" max="1761" width="11.42578125" style="29"/>
    <col min="1762" max="1762" width="69.140625" style="29" bestFit="1" customWidth="1"/>
    <col min="1763" max="1763" width="24.42578125" style="29" customWidth="1"/>
    <col min="1764" max="2017" width="11.42578125" style="29"/>
    <col min="2018" max="2018" width="69.140625" style="29" bestFit="1" customWidth="1"/>
    <col min="2019" max="2019" width="24.42578125" style="29" customWidth="1"/>
    <col min="2020" max="2273" width="11.42578125" style="29"/>
    <col min="2274" max="2274" width="69.140625" style="29" bestFit="1" customWidth="1"/>
    <col min="2275" max="2275" width="24.42578125" style="29" customWidth="1"/>
    <col min="2276" max="2529" width="11.42578125" style="29"/>
    <col min="2530" max="2530" width="69.140625" style="29" bestFit="1" customWidth="1"/>
    <col min="2531" max="2531" width="24.42578125" style="29" customWidth="1"/>
    <col min="2532" max="2785" width="11.42578125" style="29"/>
    <col min="2786" max="2786" width="69.140625" style="29" bestFit="1" customWidth="1"/>
    <col min="2787" max="2787" width="24.42578125" style="29" customWidth="1"/>
    <col min="2788" max="3041" width="11.42578125" style="29"/>
    <col min="3042" max="3042" width="69.140625" style="29" bestFit="1" customWidth="1"/>
    <col min="3043" max="3043" width="24.42578125" style="29" customWidth="1"/>
    <col min="3044" max="3297" width="11.42578125" style="29"/>
    <col min="3298" max="3298" width="69.140625" style="29" bestFit="1" customWidth="1"/>
    <col min="3299" max="3299" width="24.42578125" style="29" customWidth="1"/>
    <col min="3300" max="3553" width="11.42578125" style="29"/>
    <col min="3554" max="3554" width="69.140625" style="29" bestFit="1" customWidth="1"/>
    <col min="3555" max="3555" width="24.42578125" style="29" customWidth="1"/>
    <col min="3556" max="3809" width="11.42578125" style="29"/>
    <col min="3810" max="3810" width="69.140625" style="29" bestFit="1" customWidth="1"/>
    <col min="3811" max="3811" width="24.42578125" style="29" customWidth="1"/>
    <col min="3812" max="4065" width="11.42578125" style="29"/>
    <col min="4066" max="4066" width="69.140625" style="29" bestFit="1" customWidth="1"/>
    <col min="4067" max="4067" width="24.42578125" style="29" customWidth="1"/>
    <col min="4068" max="4321" width="11.42578125" style="29"/>
    <col min="4322" max="4322" width="69.140625" style="29" bestFit="1" customWidth="1"/>
    <col min="4323" max="4323" width="24.42578125" style="29" customWidth="1"/>
    <col min="4324" max="4577" width="11.42578125" style="29"/>
    <col min="4578" max="4578" width="69.140625" style="29" bestFit="1" customWidth="1"/>
    <col min="4579" max="4579" width="24.42578125" style="29" customWidth="1"/>
    <col min="4580" max="4833" width="11.42578125" style="29"/>
    <col min="4834" max="4834" width="69.140625" style="29" bestFit="1" customWidth="1"/>
    <col min="4835" max="4835" width="24.42578125" style="29" customWidth="1"/>
    <col min="4836" max="5089" width="11.42578125" style="29"/>
    <col min="5090" max="5090" width="69.140625" style="29" bestFit="1" customWidth="1"/>
    <col min="5091" max="5091" width="24.42578125" style="29" customWidth="1"/>
    <col min="5092" max="5345" width="11.42578125" style="29"/>
    <col min="5346" max="5346" width="69.140625" style="29" bestFit="1" customWidth="1"/>
    <col min="5347" max="5347" width="24.42578125" style="29" customWidth="1"/>
    <col min="5348" max="5601" width="11.42578125" style="29"/>
    <col min="5602" max="5602" width="69.140625" style="29" bestFit="1" customWidth="1"/>
    <col min="5603" max="5603" width="24.42578125" style="29" customWidth="1"/>
    <col min="5604" max="5857" width="11.42578125" style="29"/>
    <col min="5858" max="5858" width="69.140625" style="29" bestFit="1" customWidth="1"/>
    <col min="5859" max="5859" width="24.42578125" style="29" customWidth="1"/>
    <col min="5860" max="6113" width="11.42578125" style="29"/>
    <col min="6114" max="6114" width="69.140625" style="29" bestFit="1" customWidth="1"/>
    <col min="6115" max="6115" width="24.42578125" style="29" customWidth="1"/>
    <col min="6116" max="6369" width="11.42578125" style="29"/>
    <col min="6370" max="6370" width="69.140625" style="29" bestFit="1" customWidth="1"/>
    <col min="6371" max="6371" width="24.42578125" style="29" customWidth="1"/>
    <col min="6372" max="6625" width="11.42578125" style="29"/>
    <col min="6626" max="6626" width="69.140625" style="29" bestFit="1" customWidth="1"/>
    <col min="6627" max="6627" width="24.42578125" style="29" customWidth="1"/>
    <col min="6628" max="6881" width="11.42578125" style="29"/>
    <col min="6882" max="6882" width="69.140625" style="29" bestFit="1" customWidth="1"/>
    <col min="6883" max="6883" width="24.42578125" style="29" customWidth="1"/>
    <col min="6884" max="7137" width="11.42578125" style="29"/>
    <col min="7138" max="7138" width="69.140625" style="29" bestFit="1" customWidth="1"/>
    <col min="7139" max="7139" width="24.42578125" style="29" customWidth="1"/>
    <col min="7140" max="7393" width="11.42578125" style="29"/>
    <col min="7394" max="7394" width="69.140625" style="29" bestFit="1" customWidth="1"/>
    <col min="7395" max="7395" width="24.42578125" style="29" customWidth="1"/>
    <col min="7396" max="7649" width="11.42578125" style="29"/>
    <col min="7650" max="7650" width="69.140625" style="29" bestFit="1" customWidth="1"/>
    <col min="7651" max="7651" width="24.42578125" style="29" customWidth="1"/>
    <col min="7652" max="7905" width="11.42578125" style="29"/>
    <col min="7906" max="7906" width="69.140625" style="29" bestFit="1" customWidth="1"/>
    <col min="7907" max="7907" width="24.42578125" style="29" customWidth="1"/>
    <col min="7908" max="8161" width="11.42578125" style="29"/>
    <col min="8162" max="8162" width="69.140625" style="29" bestFit="1" customWidth="1"/>
    <col min="8163" max="8163" width="24.42578125" style="29" customWidth="1"/>
    <col min="8164" max="8417" width="11.42578125" style="29"/>
    <col min="8418" max="8418" width="69.140625" style="29" bestFit="1" customWidth="1"/>
    <col min="8419" max="8419" width="24.42578125" style="29" customWidth="1"/>
    <col min="8420" max="8673" width="11.42578125" style="29"/>
    <col min="8674" max="8674" width="69.140625" style="29" bestFit="1" customWidth="1"/>
    <col min="8675" max="8675" width="24.42578125" style="29" customWidth="1"/>
    <col min="8676" max="8929" width="11.42578125" style="29"/>
    <col min="8930" max="8930" width="69.140625" style="29" bestFit="1" customWidth="1"/>
    <col min="8931" max="8931" width="24.42578125" style="29" customWidth="1"/>
    <col min="8932" max="9185" width="11.42578125" style="29"/>
    <col min="9186" max="9186" width="69.140625" style="29" bestFit="1" customWidth="1"/>
    <col min="9187" max="9187" width="24.42578125" style="29" customWidth="1"/>
    <col min="9188" max="9441" width="11.42578125" style="29"/>
    <col min="9442" max="9442" width="69.140625" style="29" bestFit="1" customWidth="1"/>
    <col min="9443" max="9443" width="24.42578125" style="29" customWidth="1"/>
    <col min="9444" max="9697" width="11.42578125" style="29"/>
    <col min="9698" max="9698" width="69.140625" style="29" bestFit="1" customWidth="1"/>
    <col min="9699" max="9699" width="24.42578125" style="29" customWidth="1"/>
    <col min="9700" max="9953" width="11.42578125" style="29"/>
    <col min="9954" max="9954" width="69.140625" style="29" bestFit="1" customWidth="1"/>
    <col min="9955" max="9955" width="24.42578125" style="29" customWidth="1"/>
    <col min="9956" max="10209" width="11.42578125" style="29"/>
    <col min="10210" max="10210" width="69.140625" style="29" bestFit="1" customWidth="1"/>
    <col min="10211" max="10211" width="24.42578125" style="29" customWidth="1"/>
    <col min="10212" max="10465" width="11.42578125" style="29"/>
    <col min="10466" max="10466" width="69.140625" style="29" bestFit="1" customWidth="1"/>
    <col min="10467" max="10467" width="24.42578125" style="29" customWidth="1"/>
    <col min="10468" max="10721" width="11.42578125" style="29"/>
    <col min="10722" max="10722" width="69.140625" style="29" bestFit="1" customWidth="1"/>
    <col min="10723" max="10723" width="24.42578125" style="29" customWidth="1"/>
    <col min="10724" max="10977" width="11.42578125" style="29"/>
    <col min="10978" max="10978" width="69.140625" style="29" bestFit="1" customWidth="1"/>
    <col min="10979" max="10979" width="24.42578125" style="29" customWidth="1"/>
    <col min="10980" max="11233" width="11.42578125" style="29"/>
    <col min="11234" max="11234" width="69.140625" style="29" bestFit="1" customWidth="1"/>
    <col min="11235" max="11235" width="24.42578125" style="29" customWidth="1"/>
    <col min="11236" max="11489" width="11.42578125" style="29"/>
    <col min="11490" max="11490" width="69.140625" style="29" bestFit="1" customWidth="1"/>
    <col min="11491" max="11491" width="24.42578125" style="29" customWidth="1"/>
    <col min="11492" max="11745" width="11.42578125" style="29"/>
    <col min="11746" max="11746" width="69.140625" style="29" bestFit="1" customWidth="1"/>
    <col min="11747" max="11747" width="24.42578125" style="29" customWidth="1"/>
    <col min="11748" max="12001" width="11.42578125" style="29"/>
    <col min="12002" max="12002" width="69.140625" style="29" bestFit="1" customWidth="1"/>
    <col min="12003" max="12003" width="24.42578125" style="29" customWidth="1"/>
    <col min="12004" max="12257" width="11.42578125" style="29"/>
    <col min="12258" max="12258" width="69.140625" style="29" bestFit="1" customWidth="1"/>
    <col min="12259" max="12259" width="24.42578125" style="29" customWidth="1"/>
    <col min="12260" max="12513" width="11.42578125" style="29"/>
    <col min="12514" max="12514" width="69.140625" style="29" bestFit="1" customWidth="1"/>
    <col min="12515" max="12515" width="24.42578125" style="29" customWidth="1"/>
    <col min="12516" max="12769" width="11.42578125" style="29"/>
    <col min="12770" max="12770" width="69.140625" style="29" bestFit="1" customWidth="1"/>
    <col min="12771" max="12771" width="24.42578125" style="29" customWidth="1"/>
    <col min="12772" max="13025" width="11.42578125" style="29"/>
    <col min="13026" max="13026" width="69.140625" style="29" bestFit="1" customWidth="1"/>
    <col min="13027" max="13027" width="24.42578125" style="29" customWidth="1"/>
    <col min="13028" max="13281" width="11.42578125" style="29"/>
    <col min="13282" max="13282" width="69.140625" style="29" bestFit="1" customWidth="1"/>
    <col min="13283" max="13283" width="24.42578125" style="29" customWidth="1"/>
    <col min="13284" max="13537" width="11.42578125" style="29"/>
    <col min="13538" max="13538" width="69.140625" style="29" bestFit="1" customWidth="1"/>
    <col min="13539" max="13539" width="24.42578125" style="29" customWidth="1"/>
    <col min="13540" max="13793" width="11.42578125" style="29"/>
    <col min="13794" max="13794" width="69.140625" style="29" bestFit="1" customWidth="1"/>
    <col min="13795" max="13795" width="24.42578125" style="29" customWidth="1"/>
    <col min="13796" max="14049" width="11.42578125" style="29"/>
    <col min="14050" max="14050" width="69.140625" style="29" bestFit="1" customWidth="1"/>
    <col min="14051" max="14051" width="24.42578125" style="29" customWidth="1"/>
    <col min="14052" max="14305" width="11.42578125" style="29"/>
    <col min="14306" max="14306" width="69.140625" style="29" bestFit="1" customWidth="1"/>
    <col min="14307" max="14307" width="24.42578125" style="29" customWidth="1"/>
    <col min="14308" max="14561" width="11.42578125" style="29"/>
    <col min="14562" max="14562" width="69.140625" style="29" bestFit="1" customWidth="1"/>
    <col min="14563" max="14563" width="24.42578125" style="29" customWidth="1"/>
    <col min="14564" max="14817" width="11.42578125" style="29"/>
    <col min="14818" max="14818" width="69.140625" style="29" bestFit="1" customWidth="1"/>
    <col min="14819" max="14819" width="24.42578125" style="29" customWidth="1"/>
    <col min="14820" max="15073" width="11.42578125" style="29"/>
    <col min="15074" max="15074" width="69.140625" style="29" bestFit="1" customWidth="1"/>
    <col min="15075" max="15075" width="24.42578125" style="29" customWidth="1"/>
    <col min="15076" max="15329" width="11.42578125" style="29"/>
    <col min="15330" max="15330" width="69.140625" style="29" bestFit="1" customWidth="1"/>
    <col min="15331" max="15331" width="24.42578125" style="29" customWidth="1"/>
    <col min="15332" max="15585" width="11.42578125" style="29"/>
    <col min="15586" max="15586" width="69.140625" style="29" bestFit="1" customWidth="1"/>
    <col min="15587" max="15587" width="24.42578125" style="29" customWidth="1"/>
    <col min="15588" max="15841" width="11.42578125" style="29"/>
    <col min="15842" max="15842" width="69.140625" style="29" bestFit="1" customWidth="1"/>
    <col min="15843" max="15843" width="24.42578125" style="29" customWidth="1"/>
    <col min="15844" max="16097" width="11.42578125" style="29"/>
    <col min="16098" max="16098" width="69.140625" style="29" bestFit="1" customWidth="1"/>
    <col min="16099" max="16099" width="24.42578125" style="29" customWidth="1"/>
    <col min="16100" max="16384" width="11.42578125" style="29"/>
  </cols>
  <sheetData>
    <row r="1" spans="1:5" x14ac:dyDescent="0.2">
      <c r="A1" s="45"/>
      <c r="B1" s="45"/>
      <c r="C1" s="129"/>
      <c r="D1" s="46"/>
      <c r="E1" s="45"/>
    </row>
    <row r="2" spans="1:5" x14ac:dyDescent="0.2">
      <c r="A2" s="45"/>
      <c r="B2" s="45"/>
      <c r="C2" s="129"/>
      <c r="D2" s="46"/>
      <c r="E2" s="45"/>
    </row>
    <row r="3" spans="1:5" x14ac:dyDescent="0.2">
      <c r="A3" s="45"/>
      <c r="B3" s="45"/>
      <c r="C3" s="129"/>
      <c r="D3" s="46"/>
      <c r="E3" s="45"/>
    </row>
    <row r="4" spans="1:5" x14ac:dyDescent="0.2">
      <c r="A4" s="45"/>
      <c r="B4" s="45"/>
      <c r="C4" s="129"/>
      <c r="D4" s="46"/>
      <c r="E4" s="45"/>
    </row>
    <row r="5" spans="1:5" x14ac:dyDescent="0.2">
      <c r="A5" s="45"/>
      <c r="B5" s="45"/>
      <c r="C5" s="129"/>
      <c r="D5" s="46"/>
      <c r="E5" s="45"/>
    </row>
    <row r="6" spans="1:5" x14ac:dyDescent="0.2">
      <c r="A6" s="45"/>
      <c r="B6" s="168" t="s">
        <v>1</v>
      </c>
      <c r="C6" s="168"/>
      <c r="D6" s="168"/>
      <c r="E6" s="168"/>
    </row>
    <row r="7" spans="1:5" x14ac:dyDescent="0.2">
      <c r="A7" s="45"/>
      <c r="B7" s="169" t="s">
        <v>114</v>
      </c>
      <c r="C7" s="169"/>
      <c r="D7" s="169"/>
      <c r="E7" s="169"/>
    </row>
    <row r="8" spans="1:5" x14ac:dyDescent="0.2">
      <c r="A8" s="45"/>
      <c r="B8" s="169" t="s">
        <v>155</v>
      </c>
      <c r="C8" s="169"/>
      <c r="D8" s="169"/>
      <c r="E8" s="169"/>
    </row>
    <row r="9" spans="1:5" x14ac:dyDescent="0.2">
      <c r="A9" s="45"/>
      <c r="B9" s="169" t="s">
        <v>137</v>
      </c>
      <c r="C9" s="169"/>
      <c r="D9" s="169"/>
      <c r="E9" s="169"/>
    </row>
    <row r="10" spans="1:5" x14ac:dyDescent="0.2">
      <c r="A10" s="45"/>
      <c r="B10" s="48"/>
      <c r="C10" s="130"/>
      <c r="D10" s="48"/>
      <c r="E10" s="73"/>
    </row>
    <row r="11" spans="1:5" x14ac:dyDescent="0.2">
      <c r="A11" s="45"/>
      <c r="B11" s="48"/>
      <c r="C11" s="130"/>
      <c r="D11" s="48"/>
      <c r="E11" s="48"/>
    </row>
    <row r="12" spans="1:5" x14ac:dyDescent="0.2">
      <c r="A12" s="45"/>
      <c r="B12" s="45"/>
      <c r="C12" s="120">
        <v>2018</v>
      </c>
      <c r="D12" s="49"/>
      <c r="E12" s="50">
        <v>2017</v>
      </c>
    </row>
    <row r="13" spans="1:5" x14ac:dyDescent="0.2">
      <c r="A13" s="45"/>
      <c r="B13" s="47"/>
      <c r="C13" s="131" t="s">
        <v>148</v>
      </c>
      <c r="D13" s="51"/>
      <c r="E13" s="72" t="s">
        <v>148</v>
      </c>
    </row>
    <row r="14" spans="1:5" x14ac:dyDescent="0.2">
      <c r="A14" s="45"/>
      <c r="B14" s="52" t="s">
        <v>86</v>
      </c>
      <c r="C14" s="129"/>
      <c r="D14" s="46"/>
      <c r="E14" s="45"/>
    </row>
    <row r="15" spans="1:5" x14ac:dyDescent="0.2">
      <c r="A15" s="45"/>
      <c r="B15" s="53" t="s">
        <v>87</v>
      </c>
      <c r="C15" s="155">
        <v>781200607.56000006</v>
      </c>
      <c r="D15" s="54"/>
      <c r="E15" s="127">
        <v>849381347</v>
      </c>
    </row>
    <row r="16" spans="1:5" x14ac:dyDescent="0.2">
      <c r="A16" s="45"/>
      <c r="B16" s="53" t="s">
        <v>88</v>
      </c>
      <c r="C16" s="155">
        <v>335980145.68000001</v>
      </c>
      <c r="D16" s="54"/>
      <c r="E16" s="127">
        <v>267911196.94</v>
      </c>
    </row>
    <row r="17" spans="1:5" x14ac:dyDescent="0.2">
      <c r="A17" s="45"/>
      <c r="B17" s="53" t="s">
        <v>136</v>
      </c>
      <c r="C17" s="155"/>
      <c r="D17" s="54"/>
      <c r="E17" s="127">
        <v>150348444.41000006</v>
      </c>
    </row>
    <row r="18" spans="1:5" x14ac:dyDescent="0.2">
      <c r="A18" s="45"/>
      <c r="B18" s="53" t="s">
        <v>89</v>
      </c>
      <c r="C18" s="155">
        <v>142701885.15000004</v>
      </c>
      <c r="D18" s="54"/>
      <c r="E18" s="127">
        <v>25320281.77</v>
      </c>
    </row>
    <row r="19" spans="1:5" x14ac:dyDescent="0.2">
      <c r="A19" s="45"/>
      <c r="B19" s="53" t="s">
        <v>90</v>
      </c>
      <c r="C19" s="155">
        <v>-449131909.27999991</v>
      </c>
      <c r="D19" s="54"/>
      <c r="E19" s="127">
        <v>-453911290.80000001</v>
      </c>
    </row>
    <row r="20" spans="1:5" x14ac:dyDescent="0.2">
      <c r="A20" s="45"/>
      <c r="B20" s="53" t="s">
        <v>91</v>
      </c>
      <c r="C20" s="155">
        <v>0</v>
      </c>
      <c r="D20" s="56"/>
      <c r="E20" s="127">
        <v>0</v>
      </c>
    </row>
    <row r="21" spans="1:5" x14ac:dyDescent="0.2">
      <c r="A21" s="45"/>
      <c r="B21" s="53" t="s">
        <v>92</v>
      </c>
      <c r="C21" s="155">
        <v>-614426563.54999995</v>
      </c>
      <c r="D21" s="55"/>
      <c r="E21" s="127">
        <v>-564741716.00000012</v>
      </c>
    </row>
    <row r="22" spans="1:5" x14ac:dyDescent="0.2">
      <c r="A22" s="45"/>
      <c r="B22" s="53" t="s">
        <v>93</v>
      </c>
      <c r="C22" s="155">
        <v>-108963642.13</v>
      </c>
      <c r="D22" s="55"/>
      <c r="E22" s="127">
        <v>-164131125.36000001</v>
      </c>
    </row>
    <row r="23" spans="1:5" x14ac:dyDescent="0.2">
      <c r="A23" s="45"/>
      <c r="B23" s="53" t="s">
        <v>94</v>
      </c>
      <c r="C23" s="155">
        <v>-3300000</v>
      </c>
      <c r="D23" s="55"/>
      <c r="E23" s="127">
        <v>-1611001.99</v>
      </c>
    </row>
    <row r="24" spans="1:5" x14ac:dyDescent="0.2">
      <c r="A24" s="45"/>
      <c r="B24" s="53" t="s">
        <v>95</v>
      </c>
      <c r="C24" s="156">
        <v>19979553</v>
      </c>
      <c r="D24" s="55"/>
      <c r="E24" s="128">
        <v>36249425.860002518</v>
      </c>
    </row>
    <row r="25" spans="1:5" x14ac:dyDescent="0.2">
      <c r="A25" s="45"/>
      <c r="B25" s="57" t="s">
        <v>117</v>
      </c>
      <c r="C25" s="85">
        <f>SUM(C15:C24)</f>
        <v>104040076.43000019</v>
      </c>
      <c r="D25" s="58"/>
      <c r="E25" s="85">
        <f>SUM(E15:E24)</f>
        <v>144815561.83000255</v>
      </c>
    </row>
    <row r="26" spans="1:5" x14ac:dyDescent="0.2">
      <c r="A26" s="45"/>
      <c r="B26" s="47"/>
      <c r="C26" s="86"/>
      <c r="D26" s="59"/>
      <c r="E26" s="86"/>
    </row>
    <row r="27" spans="1:5" x14ac:dyDescent="0.2">
      <c r="A27" s="45"/>
      <c r="B27" s="52" t="s">
        <v>96</v>
      </c>
      <c r="C27" s="86"/>
      <c r="D27" s="60"/>
      <c r="E27" s="86"/>
    </row>
    <row r="28" spans="1:5" x14ac:dyDescent="0.2">
      <c r="A28" s="45"/>
      <c r="B28" s="53" t="s">
        <v>97</v>
      </c>
      <c r="C28" s="155">
        <v>63573961.920005798</v>
      </c>
      <c r="D28" s="55"/>
      <c r="E28" s="127">
        <v>-1386619377.6600037</v>
      </c>
    </row>
    <row r="29" spans="1:5" x14ac:dyDescent="0.2">
      <c r="A29" s="45"/>
      <c r="B29" s="53" t="s">
        <v>98</v>
      </c>
      <c r="C29" s="155">
        <v>-4568619704.7300005</v>
      </c>
      <c r="D29" s="55"/>
      <c r="E29" s="127">
        <v>-4083940055</v>
      </c>
    </row>
    <row r="30" spans="1:5" x14ac:dyDescent="0.2">
      <c r="A30" s="45"/>
      <c r="B30" s="53" t="s">
        <v>99</v>
      </c>
      <c r="C30" s="155">
        <v>4080130730.7600002</v>
      </c>
      <c r="D30" s="55"/>
      <c r="E30" s="127">
        <v>4434447057</v>
      </c>
    </row>
    <row r="31" spans="1:5" x14ac:dyDescent="0.2">
      <c r="A31" s="45"/>
      <c r="B31" s="53" t="s">
        <v>100</v>
      </c>
      <c r="C31" s="155">
        <v>-43282145.75</v>
      </c>
      <c r="D31" s="55"/>
      <c r="E31" s="127">
        <v>-17007470</v>
      </c>
    </row>
    <row r="32" spans="1:5" x14ac:dyDescent="0.2">
      <c r="A32" s="45"/>
      <c r="B32" s="53" t="s">
        <v>116</v>
      </c>
      <c r="C32" s="156">
        <v>22176364.309999999</v>
      </c>
      <c r="D32" s="55"/>
      <c r="E32" s="128">
        <v>91516158</v>
      </c>
    </row>
    <row r="33" spans="1:5" x14ac:dyDescent="0.2">
      <c r="A33" s="45"/>
      <c r="B33" s="57" t="s">
        <v>118</v>
      </c>
      <c r="C33" s="85">
        <f>SUM(C28:C32)</f>
        <v>-446020793.48999447</v>
      </c>
      <c r="D33" s="58"/>
      <c r="E33" s="85">
        <f>SUM(E28:E32)</f>
        <v>-961603687.66000366</v>
      </c>
    </row>
    <row r="34" spans="1:5" x14ac:dyDescent="0.2">
      <c r="A34" s="45"/>
      <c r="B34" s="47"/>
      <c r="C34" s="86"/>
      <c r="D34" s="61"/>
      <c r="E34" s="86"/>
    </row>
    <row r="35" spans="1:5" x14ac:dyDescent="0.2">
      <c r="A35" s="45"/>
      <c r="B35" s="52" t="s">
        <v>101</v>
      </c>
      <c r="C35" s="86"/>
      <c r="D35" s="62"/>
      <c r="E35" s="86"/>
    </row>
    <row r="36" spans="1:5" x14ac:dyDescent="0.2">
      <c r="A36" s="45"/>
      <c r="B36" s="53" t="s">
        <v>102</v>
      </c>
      <c r="C36" s="155">
        <v>24823907611.650002</v>
      </c>
      <c r="D36" s="55"/>
      <c r="E36" s="127">
        <v>27753897434.559998</v>
      </c>
    </row>
    <row r="37" spans="1:5" x14ac:dyDescent="0.2">
      <c r="A37" s="45"/>
      <c r="B37" s="53" t="s">
        <v>103</v>
      </c>
      <c r="C37" s="155">
        <v>-24524237841.450001</v>
      </c>
      <c r="D37" s="55"/>
      <c r="E37" s="127">
        <v>-26876855362.830002</v>
      </c>
    </row>
    <row r="38" spans="1:5" x14ac:dyDescent="0.2">
      <c r="A38" s="45"/>
      <c r="B38" s="53" t="s">
        <v>104</v>
      </c>
      <c r="C38" s="155">
        <v>-319434078.70999998</v>
      </c>
      <c r="D38" s="55"/>
      <c r="E38" s="127">
        <v>-293434836.60000002</v>
      </c>
    </row>
    <row r="39" spans="1:5" x14ac:dyDescent="0.2">
      <c r="A39" s="45"/>
      <c r="B39" s="53" t="s">
        <v>105</v>
      </c>
      <c r="C39" s="155">
        <v>317046014.58999997</v>
      </c>
      <c r="D39" s="55"/>
      <c r="E39" s="127">
        <v>294573560.51999998</v>
      </c>
    </row>
    <row r="40" spans="1:5" x14ac:dyDescent="0.2">
      <c r="A40" s="45"/>
      <c r="B40" s="53" t="s">
        <v>106</v>
      </c>
      <c r="C40" s="156">
        <v>-30614593.940000001</v>
      </c>
      <c r="D40" s="55"/>
      <c r="E40" s="128">
        <v>-38380095</v>
      </c>
    </row>
    <row r="41" spans="1:5" x14ac:dyDescent="0.2">
      <c r="A41" s="45"/>
      <c r="B41" s="57" t="s">
        <v>119</v>
      </c>
      <c r="C41" s="85">
        <f>SUM(C36:C40)</f>
        <v>266667112.14000076</v>
      </c>
      <c r="D41" s="58"/>
      <c r="E41" s="85">
        <f>SUM(E36:E40)</f>
        <v>839800700.64999568</v>
      </c>
    </row>
    <row r="42" spans="1:5" x14ac:dyDescent="0.2">
      <c r="A42" s="45"/>
      <c r="B42" s="47"/>
      <c r="C42" s="86"/>
      <c r="D42" s="61"/>
      <c r="E42" s="86"/>
    </row>
    <row r="43" spans="1:5" x14ac:dyDescent="0.2">
      <c r="A43" s="45"/>
      <c r="B43" s="52" t="s">
        <v>107</v>
      </c>
      <c r="C43" s="63">
        <f>SUM(C25,C33,C41)</f>
        <v>-75313604.91999352</v>
      </c>
      <c r="D43" s="63"/>
      <c r="E43" s="63">
        <f>SUM(E25,E33,E41)</f>
        <v>23012574.819994569</v>
      </c>
    </row>
    <row r="44" spans="1:5" x14ac:dyDescent="0.2">
      <c r="A44" s="45"/>
      <c r="B44" s="47"/>
      <c r="C44" s="87"/>
      <c r="D44" s="61"/>
      <c r="E44" s="87"/>
    </row>
    <row r="45" spans="1:5" x14ac:dyDescent="0.2">
      <c r="A45" s="45"/>
      <c r="B45" s="52" t="s">
        <v>108</v>
      </c>
      <c r="C45" s="109">
        <v>1111725576.0599999</v>
      </c>
      <c r="D45" s="65"/>
      <c r="E45" s="109">
        <v>1088713001.24</v>
      </c>
    </row>
    <row r="46" spans="1:5" x14ac:dyDescent="0.2">
      <c r="A46" s="45"/>
      <c r="B46" s="47"/>
      <c r="C46" s="88"/>
      <c r="D46" s="55"/>
      <c r="E46" s="88"/>
    </row>
    <row r="47" spans="1:5" x14ac:dyDescent="0.2">
      <c r="A47" s="45"/>
      <c r="B47" s="52" t="s">
        <v>109</v>
      </c>
      <c r="C47" s="64">
        <f>SUM(C43,C45)</f>
        <v>1036411971.1400064</v>
      </c>
      <c r="D47" s="64"/>
      <c r="E47" s="64">
        <f>SUM(E43,E45)</f>
        <v>1111725576.0599947</v>
      </c>
    </row>
    <row r="48" spans="1:5" x14ac:dyDescent="0.2">
      <c r="A48" s="45"/>
      <c r="B48" s="45"/>
      <c r="C48" s="129"/>
      <c r="D48" s="61"/>
      <c r="E48" s="66"/>
    </row>
    <row r="49" spans="1:5" x14ac:dyDescent="0.2">
      <c r="A49" s="45"/>
      <c r="B49" s="45"/>
      <c r="C49" s="129"/>
      <c r="D49" s="46"/>
      <c r="E49" s="45"/>
    </row>
    <row r="50" spans="1:5" x14ac:dyDescent="0.2">
      <c r="A50" s="45"/>
      <c r="B50" s="45"/>
      <c r="C50" s="129"/>
      <c r="D50" s="46"/>
      <c r="E50" s="45"/>
    </row>
    <row r="51" spans="1:5" x14ac:dyDescent="0.2">
      <c r="A51" s="45"/>
      <c r="B51" s="45"/>
      <c r="C51" s="129"/>
      <c r="D51" s="46"/>
      <c r="E51" s="45"/>
    </row>
    <row r="52" spans="1:5" x14ac:dyDescent="0.2">
      <c r="A52" s="45"/>
      <c r="B52" s="68" t="s">
        <v>139</v>
      </c>
      <c r="C52" s="167" t="s">
        <v>140</v>
      </c>
      <c r="D52" s="167"/>
      <c r="E52" s="167"/>
    </row>
    <row r="53" spans="1:5" x14ac:dyDescent="0.2">
      <c r="A53" s="45"/>
      <c r="B53" s="69" t="s">
        <v>143</v>
      </c>
      <c r="C53" s="167" t="s">
        <v>141</v>
      </c>
      <c r="D53" s="167"/>
      <c r="E53" s="167"/>
    </row>
    <row r="54" spans="1:5" x14ac:dyDescent="0.2">
      <c r="A54" s="45"/>
      <c r="B54" s="45"/>
      <c r="C54" s="132"/>
      <c r="D54" s="45"/>
      <c r="E54" s="45"/>
    </row>
    <row r="55" spans="1:5" x14ac:dyDescent="0.2">
      <c r="A55" s="45"/>
      <c r="B55" s="45"/>
      <c r="C55" s="129"/>
      <c r="D55" s="46"/>
      <c r="E55" s="45"/>
    </row>
    <row r="56" spans="1:5" x14ac:dyDescent="0.2">
      <c r="A56" s="45"/>
      <c r="B56" s="45"/>
      <c r="C56" s="129"/>
      <c r="D56" s="46"/>
      <c r="E56" s="45"/>
    </row>
  </sheetData>
  <mergeCells count="6">
    <mergeCell ref="C52:E52"/>
    <mergeCell ref="C53:E53"/>
    <mergeCell ref="B6:E6"/>
    <mergeCell ref="B7:E7"/>
    <mergeCell ref="B8:E8"/>
    <mergeCell ref="B9:E9"/>
  </mergeCells>
  <pageMargins left="0.63" right="0.44" top="0.64" bottom="0.68" header="0.3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51"/>
  <sheetViews>
    <sheetView tabSelected="1" workbookViewId="0">
      <selection activeCell="L12" sqref="L12"/>
    </sheetView>
  </sheetViews>
  <sheetFormatPr baseColWidth="10" defaultRowHeight="15" x14ac:dyDescent="0.25"/>
  <cols>
    <col min="1" max="1" width="1.28515625" style="91" customWidth="1"/>
    <col min="2" max="2" width="32.42578125" style="91" customWidth="1"/>
    <col min="3" max="3" width="14.5703125" style="91" customWidth="1"/>
    <col min="4" max="4" width="1.42578125" style="91" customWidth="1"/>
    <col min="5" max="5" width="14.42578125" style="91" customWidth="1"/>
    <col min="6" max="6" width="4.85546875" style="91" customWidth="1"/>
    <col min="7" max="7" width="13.7109375" style="91" customWidth="1"/>
    <col min="8" max="8" width="1.85546875" style="141" customWidth="1"/>
    <col min="9" max="9" width="14.42578125" style="91" customWidth="1"/>
    <col min="10" max="10" width="3.28515625" style="91" customWidth="1"/>
    <col min="11" max="11" width="1.7109375" style="91" customWidth="1"/>
    <col min="12" max="12" width="20.7109375" style="90" customWidth="1"/>
    <col min="13" max="13" width="1.42578125" style="91" customWidth="1"/>
    <col min="14" max="14" width="22" style="91" customWidth="1"/>
    <col min="15" max="15" width="1.85546875" style="91" customWidth="1"/>
    <col min="16" max="16" width="16.85546875" style="91" customWidth="1"/>
    <col min="17" max="17" width="16.85546875" style="91" bestFit="1" customWidth="1"/>
    <col min="18" max="18" width="14.140625" style="91" customWidth="1"/>
    <col min="19" max="16384" width="11.42578125" style="91"/>
  </cols>
  <sheetData>
    <row r="4" spans="2:16" ht="21" x14ac:dyDescent="0.35">
      <c r="B4" s="170" t="s">
        <v>122</v>
      </c>
      <c r="C4" s="170"/>
      <c r="D4" s="170"/>
      <c r="E4" s="170"/>
      <c r="F4" s="170"/>
      <c r="G4" s="170"/>
      <c r="H4" s="170"/>
      <c r="I4" s="170"/>
      <c r="J4" s="89"/>
      <c r="K4" s="89"/>
      <c r="M4" s="89"/>
    </row>
    <row r="5" spans="2:16" ht="15" customHeight="1" x14ac:dyDescent="0.35">
      <c r="B5" s="170" t="s">
        <v>155</v>
      </c>
      <c r="C5" s="170"/>
      <c r="D5" s="170"/>
      <c r="E5" s="170"/>
      <c r="F5" s="170"/>
      <c r="G5" s="170"/>
      <c r="H5" s="170"/>
      <c r="I5" s="170"/>
      <c r="J5" s="89"/>
      <c r="K5" s="89"/>
      <c r="M5" s="89"/>
    </row>
    <row r="6" spans="2:16" ht="15" customHeight="1" x14ac:dyDescent="0.35">
      <c r="B6" s="170" t="s">
        <v>138</v>
      </c>
      <c r="C6" s="170"/>
      <c r="D6" s="170"/>
      <c r="E6" s="170"/>
      <c r="F6" s="170"/>
      <c r="G6" s="170"/>
      <c r="H6" s="170"/>
      <c r="I6" s="170"/>
      <c r="J6" s="89"/>
      <c r="K6" s="89"/>
      <c r="M6" s="89"/>
    </row>
    <row r="7" spans="2:16" x14ac:dyDescent="0.25">
      <c r="B7" s="89"/>
      <c r="C7" s="89"/>
      <c r="D7" s="89"/>
      <c r="E7" s="92" t="s">
        <v>123</v>
      </c>
      <c r="F7" s="89"/>
      <c r="G7" s="89"/>
      <c r="H7" s="135"/>
      <c r="I7" s="89"/>
      <c r="J7" s="89"/>
      <c r="K7" s="89"/>
      <c r="M7" s="89"/>
    </row>
    <row r="8" spans="2:16" x14ac:dyDescent="0.25">
      <c r="B8" s="89"/>
      <c r="C8" s="92" t="s">
        <v>124</v>
      </c>
      <c r="D8" s="89"/>
      <c r="E8" s="92" t="s">
        <v>125</v>
      </c>
      <c r="F8" s="89"/>
      <c r="G8" s="92" t="s">
        <v>126</v>
      </c>
      <c r="H8" s="136"/>
      <c r="I8" s="89"/>
      <c r="J8" s="89"/>
      <c r="K8" s="89"/>
      <c r="M8" s="89"/>
    </row>
    <row r="9" spans="2:16" x14ac:dyDescent="0.25">
      <c r="B9" s="89"/>
      <c r="C9" s="92" t="s">
        <v>127</v>
      </c>
      <c r="D9" s="89"/>
      <c r="E9" s="92" t="s">
        <v>128</v>
      </c>
      <c r="F9" s="89"/>
      <c r="G9" s="92" t="s">
        <v>129</v>
      </c>
      <c r="H9" s="136"/>
      <c r="I9" s="92" t="s">
        <v>130</v>
      </c>
      <c r="J9" s="89"/>
      <c r="K9" s="106"/>
      <c r="M9" s="89"/>
    </row>
    <row r="10" spans="2:16" x14ac:dyDescent="0.25">
      <c r="B10" s="89"/>
      <c r="C10" s="92" t="s">
        <v>131</v>
      </c>
      <c r="D10" s="89"/>
      <c r="E10" s="92" t="s">
        <v>132</v>
      </c>
      <c r="F10" s="89"/>
      <c r="G10" s="92" t="s">
        <v>133</v>
      </c>
      <c r="H10" s="136"/>
      <c r="I10" s="92" t="s">
        <v>10</v>
      </c>
      <c r="J10" s="89"/>
      <c r="K10" s="89"/>
      <c r="M10" s="93"/>
    </row>
    <row r="11" spans="2:16" x14ac:dyDescent="0.25">
      <c r="B11" s="94" t="s">
        <v>149</v>
      </c>
      <c r="C11" s="89"/>
      <c r="D11" s="89"/>
      <c r="E11" s="89"/>
      <c r="F11" s="89"/>
      <c r="G11" s="89"/>
      <c r="H11" s="135"/>
      <c r="I11" s="89"/>
      <c r="J11" s="89"/>
      <c r="K11" s="89"/>
      <c r="M11" s="93"/>
    </row>
    <row r="12" spans="2:16" x14ac:dyDescent="0.25">
      <c r="B12" s="95" t="s">
        <v>146</v>
      </c>
      <c r="C12" s="96">
        <v>193081548</v>
      </c>
      <c r="E12" s="96">
        <v>1312756134</v>
      </c>
      <c r="G12" s="96">
        <v>123795770</v>
      </c>
      <c r="H12" s="139"/>
      <c r="I12" s="96">
        <f>SUM(C12:G12)</f>
        <v>1629633452</v>
      </c>
      <c r="J12" s="114"/>
      <c r="K12" s="114"/>
      <c r="L12" s="114"/>
      <c r="M12" s="114"/>
      <c r="N12" s="110"/>
      <c r="O12" s="114"/>
      <c r="P12" s="114"/>
    </row>
    <row r="13" spans="2:16" x14ac:dyDescent="0.25">
      <c r="B13" s="95" t="s">
        <v>134</v>
      </c>
      <c r="C13" s="89"/>
      <c r="D13" s="89"/>
      <c r="E13" s="77">
        <v>123795770</v>
      </c>
      <c r="F13" s="89"/>
      <c r="G13" s="97">
        <v>-123795770</v>
      </c>
      <c r="H13" s="138"/>
      <c r="I13" s="112">
        <f>SUM(C13:G13)</f>
        <v>0</v>
      </c>
      <c r="J13" s="90"/>
      <c r="K13" s="90"/>
      <c r="L13" s="101"/>
      <c r="M13" s="90"/>
      <c r="N13" s="110"/>
      <c r="O13" s="90"/>
      <c r="P13" s="101"/>
    </row>
    <row r="14" spans="2:16" x14ac:dyDescent="0.25">
      <c r="B14" s="95" t="s">
        <v>142</v>
      </c>
      <c r="C14" s="89"/>
      <c r="D14" s="89"/>
      <c r="E14" s="77">
        <v>-38380096</v>
      </c>
      <c r="F14" s="89"/>
      <c r="G14" s="97"/>
      <c r="H14" s="138"/>
      <c r="I14" s="77">
        <f>SUM(C14:G14)</f>
        <v>-38380096</v>
      </c>
      <c r="J14" s="90"/>
      <c r="K14" s="90"/>
      <c r="L14" s="116"/>
      <c r="M14" s="90"/>
      <c r="N14" s="110"/>
      <c r="O14" s="90"/>
      <c r="P14" s="101"/>
    </row>
    <row r="15" spans="2:16" x14ac:dyDescent="0.25">
      <c r="B15" s="95" t="s">
        <v>12</v>
      </c>
      <c r="C15" s="89"/>
      <c r="D15" s="89"/>
      <c r="E15" s="96"/>
      <c r="F15" s="89"/>
      <c r="G15" s="77">
        <v>108566136</v>
      </c>
      <c r="H15" s="134"/>
      <c r="I15" s="77">
        <f>SUM(C15:G15)</f>
        <v>108566136</v>
      </c>
      <c r="J15" s="90"/>
      <c r="K15" s="90"/>
      <c r="L15" s="101"/>
      <c r="M15" s="90"/>
      <c r="N15" s="110"/>
      <c r="O15" s="90"/>
      <c r="P15" s="101"/>
    </row>
    <row r="16" spans="2:16" ht="15.75" thickBot="1" x14ac:dyDescent="0.3">
      <c r="B16" s="95" t="s">
        <v>135</v>
      </c>
      <c r="C16" s="98">
        <v>13332602</v>
      </c>
      <c r="D16" s="89"/>
      <c r="E16" s="76" t="s">
        <v>1</v>
      </c>
      <c r="F16" s="89"/>
      <c r="G16" s="76">
        <v>-13332602</v>
      </c>
      <c r="H16" s="134"/>
      <c r="I16" s="147">
        <f>SUM(C16:G16)</f>
        <v>0</v>
      </c>
      <c r="J16" s="90"/>
      <c r="K16" s="14"/>
      <c r="L16" s="101"/>
      <c r="M16" s="90"/>
      <c r="N16" s="110"/>
      <c r="O16" s="90"/>
      <c r="P16" s="101"/>
    </row>
    <row r="17" spans="2:18" x14ac:dyDescent="0.25">
      <c r="B17" s="95" t="s">
        <v>156</v>
      </c>
      <c r="C17" s="118">
        <f>SUM(C12:C16)</f>
        <v>206414150</v>
      </c>
      <c r="D17" s="105"/>
      <c r="E17" s="118">
        <f>SUM(E12:E16)</f>
        <v>1398171808</v>
      </c>
      <c r="F17" s="105"/>
      <c r="G17" s="118">
        <f>SUM(G12:G16)</f>
        <v>95233534</v>
      </c>
      <c r="H17" s="140"/>
      <c r="I17" s="118">
        <f>SUM(I12:I16)</f>
        <v>1699819492</v>
      </c>
      <c r="J17" s="99"/>
      <c r="K17" s="14"/>
      <c r="L17" s="102"/>
      <c r="N17" s="110"/>
      <c r="P17" s="115"/>
    </row>
    <row r="18" spans="2:18" x14ac:dyDescent="0.25">
      <c r="B18" s="95"/>
      <c r="C18" s="96"/>
      <c r="D18" s="89"/>
      <c r="E18" s="96"/>
      <c r="F18" s="89"/>
      <c r="G18" s="96"/>
      <c r="H18" s="139"/>
      <c r="I18" s="96"/>
      <c r="J18" s="99"/>
      <c r="K18" s="14"/>
      <c r="L18" s="89"/>
      <c r="N18" s="110"/>
    </row>
    <row r="19" spans="2:18" x14ac:dyDescent="0.25">
      <c r="B19" s="94" t="s">
        <v>157</v>
      </c>
      <c r="C19" s="89"/>
      <c r="D19" s="89"/>
      <c r="E19" s="89"/>
      <c r="F19" s="89"/>
      <c r="G19" s="89"/>
      <c r="H19" s="135"/>
      <c r="I19" s="89"/>
      <c r="J19" s="90"/>
      <c r="K19" s="90"/>
      <c r="L19" s="93"/>
      <c r="N19" s="110"/>
    </row>
    <row r="20" spans="2:18" x14ac:dyDescent="0.25">
      <c r="B20" s="95" t="s">
        <v>156</v>
      </c>
      <c r="C20" s="96">
        <v>202277066</v>
      </c>
      <c r="E20" s="96">
        <v>1402308894</v>
      </c>
      <c r="G20" s="159">
        <v>95233532</v>
      </c>
      <c r="H20" s="139"/>
      <c r="I20" s="96">
        <f>SUM(C20:G20)</f>
        <v>1699819492</v>
      </c>
      <c r="J20" s="90"/>
      <c r="K20" s="14"/>
      <c r="L20" s="78"/>
      <c r="M20" s="158"/>
      <c r="N20" s="160"/>
      <c r="O20" s="158"/>
      <c r="P20" s="96"/>
      <c r="Q20" s="139"/>
      <c r="R20" s="96"/>
    </row>
    <row r="21" spans="2:18" x14ac:dyDescent="0.25">
      <c r="B21" s="95" t="s">
        <v>134</v>
      </c>
      <c r="C21" s="89"/>
      <c r="D21" s="89"/>
      <c r="E21" s="77">
        <v>95233532</v>
      </c>
      <c r="F21" s="89"/>
      <c r="G21" s="159">
        <v>-95233532</v>
      </c>
      <c r="H21" s="138"/>
      <c r="I21" s="112">
        <f>SUM(C21:G21)</f>
        <v>0</v>
      </c>
      <c r="J21" s="99"/>
      <c r="K21" s="14"/>
      <c r="L21" s="89"/>
      <c r="M21" s="89"/>
      <c r="N21" s="160"/>
      <c r="O21" s="89"/>
      <c r="P21" s="97"/>
      <c r="Q21" s="138"/>
      <c r="R21" s="112"/>
    </row>
    <row r="22" spans="2:18" x14ac:dyDescent="0.25">
      <c r="B22" s="95" t="s">
        <v>142</v>
      </c>
      <c r="C22" s="89"/>
      <c r="D22" s="89"/>
      <c r="E22" s="77">
        <v>-30614594</v>
      </c>
      <c r="F22" s="89"/>
      <c r="G22" s="97"/>
      <c r="H22" s="138"/>
      <c r="I22" s="77">
        <f>SUM(C22:G22)</f>
        <v>-30614594</v>
      </c>
      <c r="J22" s="89"/>
      <c r="K22" s="14"/>
      <c r="L22" s="144"/>
      <c r="M22" s="135"/>
      <c r="N22" s="161"/>
      <c r="O22" s="135"/>
      <c r="P22" s="138"/>
      <c r="Q22" s="138"/>
      <c r="R22" s="134"/>
    </row>
    <row r="23" spans="2:18" x14ac:dyDescent="0.25">
      <c r="B23" s="95" t="s">
        <v>12</v>
      </c>
      <c r="C23" s="89"/>
      <c r="D23" s="89"/>
      <c r="E23" s="96"/>
      <c r="F23" s="89"/>
      <c r="G23" s="77">
        <v>84060523</v>
      </c>
      <c r="H23" s="134"/>
      <c r="I23" s="77">
        <f>SUM(C23:G23)</f>
        <v>84060523</v>
      </c>
      <c r="J23" s="89"/>
      <c r="K23" s="110"/>
      <c r="L23" s="137"/>
      <c r="M23" s="135"/>
      <c r="N23" s="161"/>
      <c r="O23" s="135"/>
      <c r="P23" s="134"/>
      <c r="Q23" s="134"/>
      <c r="R23" s="134"/>
    </row>
    <row r="24" spans="2:18" ht="15.75" thickBot="1" x14ac:dyDescent="0.3">
      <c r="B24" s="95" t="s">
        <v>135</v>
      </c>
      <c r="C24" s="98">
        <v>10002942.74</v>
      </c>
      <c r="D24" s="89"/>
      <c r="E24" s="76" t="s">
        <v>1</v>
      </c>
      <c r="F24" s="89"/>
      <c r="G24" s="76">
        <v>-10002942.74</v>
      </c>
      <c r="H24" s="134"/>
      <c r="I24" s="147">
        <f>SUM(C24:G24)</f>
        <v>0</v>
      </c>
      <c r="J24" s="102"/>
      <c r="K24" s="110"/>
      <c r="L24" s="139"/>
      <c r="M24" s="135"/>
      <c r="N24" s="134"/>
      <c r="O24" s="135"/>
      <c r="P24" s="134"/>
      <c r="Q24" s="134"/>
      <c r="R24" s="157"/>
    </row>
    <row r="25" spans="2:18" ht="15.75" thickBot="1" x14ac:dyDescent="0.3">
      <c r="B25" s="95" t="s">
        <v>158</v>
      </c>
      <c r="C25" s="117">
        <f>SUM(C20:D24)</f>
        <v>212280008.74000001</v>
      </c>
      <c r="D25" s="105"/>
      <c r="E25" s="117">
        <f>SUM(E20:E24)</f>
        <v>1466927832</v>
      </c>
      <c r="F25" s="105"/>
      <c r="G25" s="117">
        <f>SUM(G20:G24)</f>
        <v>74057580.260000005</v>
      </c>
      <c r="H25" s="140"/>
      <c r="I25" s="117">
        <f>SUM(I20:I24)</f>
        <v>1753265421</v>
      </c>
      <c r="J25" s="89"/>
      <c r="K25" s="110"/>
      <c r="L25" s="110"/>
    </row>
    <row r="26" spans="2:18" ht="15.75" thickTop="1" x14ac:dyDescent="0.25">
      <c r="B26" s="103"/>
      <c r="C26" s="89"/>
      <c r="D26" s="89"/>
      <c r="E26" s="89"/>
      <c r="F26" s="89"/>
      <c r="G26" s="89"/>
      <c r="H26" s="135"/>
      <c r="I26" s="89"/>
      <c r="J26" s="89"/>
      <c r="K26" s="99"/>
      <c r="M26" s="110"/>
      <c r="N26" s="114"/>
    </row>
    <row r="27" spans="2:18" x14ac:dyDescent="0.25">
      <c r="B27" s="103"/>
      <c r="C27" s="89"/>
      <c r="D27" s="89"/>
      <c r="E27" s="89"/>
      <c r="F27" s="89"/>
      <c r="G27" s="89"/>
      <c r="H27" s="135"/>
      <c r="I27" s="99"/>
      <c r="J27" s="89"/>
      <c r="K27" s="89"/>
      <c r="M27" s="110"/>
      <c r="N27" s="114"/>
    </row>
    <row r="28" spans="2:18" x14ac:dyDescent="0.25">
      <c r="B28" s="103"/>
      <c r="C28" s="89"/>
      <c r="D28" s="89"/>
      <c r="E28" s="89"/>
      <c r="F28" s="89"/>
      <c r="G28" s="89"/>
      <c r="H28" s="135"/>
      <c r="I28" s="89"/>
      <c r="J28" s="113" t="s">
        <v>1</v>
      </c>
      <c r="K28" s="89"/>
      <c r="M28" s="110"/>
      <c r="N28" s="114"/>
    </row>
    <row r="29" spans="2:18" x14ac:dyDescent="0.25">
      <c r="B29" s="103"/>
      <c r="C29" s="89"/>
      <c r="D29" s="89"/>
      <c r="E29" s="89"/>
      <c r="F29" s="89"/>
      <c r="G29" s="89"/>
      <c r="H29" s="135"/>
      <c r="I29" s="89"/>
      <c r="J29" s="89"/>
      <c r="K29" s="89"/>
      <c r="M29" s="110"/>
      <c r="N29" s="114"/>
    </row>
    <row r="30" spans="2:18" x14ac:dyDescent="0.25">
      <c r="M30" s="110"/>
      <c r="N30" s="110"/>
    </row>
    <row r="31" spans="2:18" x14ac:dyDescent="0.25">
      <c r="M31" s="110"/>
    </row>
    <row r="32" spans="2:18" x14ac:dyDescent="0.25">
      <c r="M32" s="111"/>
    </row>
    <row r="33" spans="2:13" x14ac:dyDescent="0.25">
      <c r="B33" s="119" t="s">
        <v>147</v>
      </c>
      <c r="C33" s="119"/>
      <c r="D33" s="74"/>
      <c r="E33" s="104"/>
      <c r="F33" s="104"/>
      <c r="G33" s="104"/>
      <c r="H33" s="142"/>
    </row>
    <row r="34" spans="2:13" x14ac:dyDescent="0.25">
      <c r="B34" s="171" t="s">
        <v>150</v>
      </c>
      <c r="C34" s="171"/>
      <c r="E34" s="171" t="s">
        <v>151</v>
      </c>
      <c r="F34" s="171"/>
      <c r="G34" s="171"/>
      <c r="H34" s="143"/>
      <c r="M34" s="100"/>
    </row>
    <row r="38" spans="2:13" x14ac:dyDescent="0.25">
      <c r="C38" s="110"/>
      <c r="D38" s="110"/>
      <c r="E38" s="110"/>
      <c r="F38" s="110"/>
      <c r="G38" s="110"/>
      <c r="H38" s="144"/>
      <c r="I38" s="110"/>
    </row>
    <row r="39" spans="2:13" x14ac:dyDescent="0.25">
      <c r="C39" s="110"/>
      <c r="D39" s="110"/>
      <c r="E39" s="110"/>
      <c r="F39" s="110"/>
      <c r="G39" s="110"/>
      <c r="H39" s="144"/>
      <c r="I39" s="110"/>
    </row>
    <row r="40" spans="2:13" x14ac:dyDescent="0.25">
      <c r="C40" s="110"/>
      <c r="D40" s="110"/>
      <c r="E40" s="110"/>
      <c r="F40" s="110"/>
      <c r="G40" s="110"/>
      <c r="H40" s="144"/>
      <c r="I40" s="110"/>
    </row>
    <row r="41" spans="2:13" x14ac:dyDescent="0.25">
      <c r="C41" s="110"/>
      <c r="D41" s="110"/>
      <c r="E41" s="110"/>
      <c r="F41" s="110"/>
      <c r="G41" s="110"/>
      <c r="H41" s="144"/>
      <c r="I41" s="110"/>
    </row>
    <row r="42" spans="2:13" x14ac:dyDescent="0.25">
      <c r="C42" s="110"/>
      <c r="D42" s="110"/>
      <c r="E42" s="110"/>
      <c r="F42" s="110"/>
      <c r="G42" s="110"/>
      <c r="H42" s="144"/>
      <c r="I42" s="110"/>
    </row>
    <row r="43" spans="2:13" x14ac:dyDescent="0.25">
      <c r="C43" s="110"/>
      <c r="D43" s="110"/>
      <c r="E43" s="110"/>
      <c r="F43" s="110"/>
      <c r="G43" s="110"/>
      <c r="H43" s="144"/>
      <c r="I43" s="110"/>
    </row>
    <row r="44" spans="2:13" x14ac:dyDescent="0.25">
      <c r="C44" s="110"/>
      <c r="D44" s="110"/>
      <c r="E44" s="110"/>
      <c r="F44" s="110"/>
      <c r="G44" s="110"/>
      <c r="H44" s="144"/>
      <c r="I44" s="110"/>
    </row>
    <row r="45" spans="2:13" x14ac:dyDescent="0.25">
      <c r="C45" s="110"/>
      <c r="D45" s="110"/>
      <c r="E45" s="110"/>
      <c r="F45" s="110"/>
      <c r="G45" s="110"/>
      <c r="H45" s="144"/>
      <c r="I45" s="110"/>
    </row>
    <row r="46" spans="2:13" x14ac:dyDescent="0.25">
      <c r="C46" s="110"/>
      <c r="D46" s="110"/>
      <c r="E46" s="110"/>
      <c r="F46" s="110"/>
      <c r="G46" s="110"/>
      <c r="H46" s="144"/>
      <c r="I46" s="110"/>
    </row>
    <row r="47" spans="2:13" x14ac:dyDescent="0.25">
      <c r="C47" s="110"/>
      <c r="D47" s="110"/>
      <c r="E47" s="110"/>
      <c r="F47" s="110"/>
      <c r="G47" s="110"/>
      <c r="H47" s="144"/>
      <c r="I47" s="110"/>
    </row>
    <row r="48" spans="2:13" x14ac:dyDescent="0.25">
      <c r="C48" s="110"/>
      <c r="D48" s="110"/>
      <c r="E48" s="110"/>
      <c r="F48" s="110"/>
      <c r="G48" s="110"/>
      <c r="H48" s="144"/>
      <c r="I48" s="110"/>
    </row>
    <row r="49" spans="3:9" x14ac:dyDescent="0.25">
      <c r="C49" s="110"/>
      <c r="D49" s="110"/>
      <c r="E49" s="110"/>
      <c r="F49" s="110"/>
      <c r="G49" s="110"/>
      <c r="H49" s="144"/>
      <c r="I49" s="110"/>
    </row>
    <row r="50" spans="3:9" x14ac:dyDescent="0.25">
      <c r="C50" s="110"/>
      <c r="D50" s="110"/>
      <c r="E50" s="110"/>
      <c r="F50" s="110"/>
      <c r="G50" s="110"/>
      <c r="H50" s="144"/>
      <c r="I50" s="110"/>
    </row>
    <row r="51" spans="3:9" x14ac:dyDescent="0.25">
      <c r="C51" s="110"/>
      <c r="D51" s="110"/>
      <c r="E51" s="110"/>
      <c r="F51" s="110"/>
      <c r="G51" s="110"/>
      <c r="H51" s="144"/>
      <c r="I51" s="110"/>
    </row>
  </sheetData>
  <mergeCells count="5">
    <mergeCell ref="B4:I4"/>
    <mergeCell ref="B5:I5"/>
    <mergeCell ref="B6:I6"/>
    <mergeCell ref="B34:C34"/>
    <mergeCell ref="E34:G34"/>
  </mergeCells>
  <pageMargins left="0.64" right="0.44" top="1.55" bottom="0.75" header="0.37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B5" sqref="B5:C5"/>
    </sheetView>
  </sheetViews>
  <sheetFormatPr baseColWidth="10" defaultRowHeight="12.75" x14ac:dyDescent="0.2"/>
  <cols>
    <col min="1" max="1" width="11.42578125" style="22"/>
    <col min="2" max="2" width="55.28515625" style="22" customWidth="1"/>
    <col min="3" max="3" width="24.7109375" style="22" customWidth="1"/>
    <col min="4" max="16384" width="11.42578125" style="22"/>
  </cols>
  <sheetData>
    <row r="3" spans="2:3" ht="18" x14ac:dyDescent="0.25">
      <c r="B3" s="165" t="s">
        <v>82</v>
      </c>
      <c r="C3" s="165"/>
    </row>
    <row r="4" spans="2:3" x14ac:dyDescent="0.2">
      <c r="B4" s="172" t="s">
        <v>85</v>
      </c>
      <c r="C4" s="173"/>
    </row>
    <row r="5" spans="2:3" x14ac:dyDescent="0.2">
      <c r="B5" s="173" t="s">
        <v>78</v>
      </c>
      <c r="C5" s="173"/>
    </row>
    <row r="8" spans="2:3" ht="18" x14ac:dyDescent="0.25">
      <c r="B8" s="23" t="s">
        <v>83</v>
      </c>
      <c r="C8" s="24">
        <v>27.57</v>
      </c>
    </row>
    <row r="11" spans="2:3" ht="18" x14ac:dyDescent="0.25">
      <c r="B11" s="23" t="s">
        <v>84</v>
      </c>
      <c r="C11" s="25">
        <v>3812654514</v>
      </c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C8" sqref="C8"/>
    </sheetView>
  </sheetViews>
  <sheetFormatPr baseColWidth="10" defaultRowHeight="12.75" x14ac:dyDescent="0.2"/>
  <cols>
    <col min="1" max="1" width="31.5703125" style="22" customWidth="1"/>
    <col min="2" max="16384" width="11.42578125" style="22"/>
  </cols>
  <sheetData>
    <row r="3" spans="1:2" ht="18" x14ac:dyDescent="0.25">
      <c r="A3" s="26" t="s">
        <v>110</v>
      </c>
      <c r="B3" s="2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Est. Situacion activos</vt:lpstr>
      <vt:lpstr>Est. Situacion (pasivos)</vt:lpstr>
      <vt:lpstr>Est. Resultado</vt:lpstr>
      <vt:lpstr>Estado de Flujo</vt:lpstr>
      <vt:lpstr>Estado Cambios en el Patrimonio</vt:lpstr>
      <vt:lpstr>Puntos 16 y 17</vt:lpstr>
      <vt:lpstr>Indice de solvencia </vt:lpstr>
      <vt:lpstr>'Est. Resultado'!Área_de_impresión</vt:lpstr>
      <vt:lpstr>'Est. Situacion (pasivos)'!Área_de_impresión</vt:lpstr>
      <vt:lpstr>'Est. Situacion activos'!Área_de_impresión</vt:lpstr>
      <vt:lpstr>'Estado Cambios en el Patrimonio'!Área_de_impresión</vt:lpstr>
      <vt:lpstr>'Estado de Flujo'!Área_de_impresión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Asociacion La Vega Real</dc:creator>
  <cp:lastModifiedBy>Roberto Abreu</cp:lastModifiedBy>
  <cp:revision>1</cp:revision>
  <cp:lastPrinted>2019-01-18T16:06:35Z</cp:lastPrinted>
  <dcterms:created xsi:type="dcterms:W3CDTF">2003-04-14T17:34:44Z</dcterms:created>
  <dcterms:modified xsi:type="dcterms:W3CDTF">2019-01-22T19:33:28Z</dcterms:modified>
</cp:coreProperties>
</file>